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9135" tabRatio="801" activeTab="0"/>
  </bookViews>
  <sheets>
    <sheet name="2（法適用企業・収益的収支）" sheetId="1" r:id="rId1"/>
    <sheet name="2（法適用企業・資本的収支）" sheetId="2" r:id="rId2"/>
  </sheets>
  <definedNames>
    <definedName name="_xlnm.Print_Area" localSheetId="1">'2（法適用企業・資本的収支）'!$A$1:$U$43</definedName>
    <definedName name="_xlnm.Print_Area" localSheetId="0">'2（法適用企業・収益的収支）'!$A$1:$V$50</definedName>
    <definedName name="_xlnm.Print_Titles" localSheetId="1">'2（法適用企業・資本的収支）'!$B:$I</definedName>
    <definedName name="_xlnm.Print_Titles" localSheetId="0">'2（法適用企業・収益的収支）'!$B:$J</definedName>
  </definedNames>
  <calcPr fullCalcOnLoad="1"/>
</workbook>
</file>

<file path=xl/sharedStrings.xml><?xml version="1.0" encoding="utf-8"?>
<sst xmlns="http://schemas.openxmlformats.org/spreadsheetml/2006/main" count="210" uniqueCount="157">
  <si>
    <t>収益的収支</t>
  </si>
  <si>
    <t>営業収益</t>
  </si>
  <si>
    <t>(2)</t>
  </si>
  <si>
    <t>(3)</t>
  </si>
  <si>
    <t>受託工事収益</t>
  </si>
  <si>
    <t>その他</t>
  </si>
  <si>
    <t>営業外収益</t>
  </si>
  <si>
    <t>料金収入</t>
  </si>
  <si>
    <t>補助金</t>
  </si>
  <si>
    <t>その他補助金</t>
  </si>
  <si>
    <t>収入計</t>
  </si>
  <si>
    <t>営業費用</t>
  </si>
  <si>
    <t>１．</t>
  </si>
  <si>
    <t>(A)</t>
  </si>
  <si>
    <t>(1)</t>
  </si>
  <si>
    <t>(B)</t>
  </si>
  <si>
    <t>２．</t>
  </si>
  <si>
    <t>職員給与費</t>
  </si>
  <si>
    <t>基本給</t>
  </si>
  <si>
    <t>経費</t>
  </si>
  <si>
    <t>動力費</t>
  </si>
  <si>
    <t>修繕費</t>
  </si>
  <si>
    <t>材料費</t>
  </si>
  <si>
    <t>減価償却費</t>
  </si>
  <si>
    <t>営業外費用</t>
  </si>
  <si>
    <t>支払利息</t>
  </si>
  <si>
    <t>支出計</t>
  </si>
  <si>
    <t>経常損益</t>
  </si>
  <si>
    <t>特別損益</t>
  </si>
  <si>
    <t>特別利益</t>
  </si>
  <si>
    <t>特別損失</t>
  </si>
  <si>
    <t>当年度純利益（又は純損失）</t>
  </si>
  <si>
    <t>繰越利益剰余金又は累積欠損金</t>
  </si>
  <si>
    <t>流動資産</t>
  </si>
  <si>
    <t>うち一時借入金</t>
  </si>
  <si>
    <t>うち未収金</t>
  </si>
  <si>
    <t>流動負債</t>
  </si>
  <si>
    <t>うち未払金</t>
  </si>
  <si>
    <t>累積欠損金比率（</t>
  </si>
  <si>
    <t>区　　　　　　分</t>
  </si>
  <si>
    <t>年　　　　　　度</t>
  </si>
  <si>
    <t>（決算）</t>
  </si>
  <si>
    <t>決算
見込</t>
  </si>
  <si>
    <t>前々年度</t>
  </si>
  <si>
    <t>前年度</t>
  </si>
  <si>
    <t>本年度</t>
  </si>
  <si>
    <t>収益的収入</t>
  </si>
  <si>
    <t>収益的支出</t>
  </si>
  <si>
    <t>（単位：千円，％）</t>
  </si>
  <si>
    <t>（単位：千円）</t>
  </si>
  <si>
    <t>年　　　　　度</t>
  </si>
  <si>
    <t>前年度</t>
  </si>
  <si>
    <t>区　　　　　分</t>
  </si>
  <si>
    <t>資本的収支</t>
  </si>
  <si>
    <t>資本的収入</t>
  </si>
  <si>
    <t>企業債</t>
  </si>
  <si>
    <t>２．</t>
  </si>
  <si>
    <t>他会計出資金</t>
  </si>
  <si>
    <t>３．</t>
  </si>
  <si>
    <t>他会計補助金</t>
  </si>
  <si>
    <t>４．</t>
  </si>
  <si>
    <t>他会計負担金</t>
  </si>
  <si>
    <t>５．</t>
  </si>
  <si>
    <t>他会計借入金</t>
  </si>
  <si>
    <t>６．</t>
  </si>
  <si>
    <t>国（都道府県）補助金</t>
  </si>
  <si>
    <t>７．</t>
  </si>
  <si>
    <t>固定資産売却代金</t>
  </si>
  <si>
    <t>工事負担金</t>
  </si>
  <si>
    <t>計</t>
  </si>
  <si>
    <t>純計</t>
  </si>
  <si>
    <t>資本的支出</t>
  </si>
  <si>
    <t>建設改良費</t>
  </si>
  <si>
    <t>うち職員給与費</t>
  </si>
  <si>
    <t>企業債償還金</t>
  </si>
  <si>
    <t>他会計長期借入返還金</t>
  </si>
  <si>
    <t>他会計への支出金</t>
  </si>
  <si>
    <t>損益勘定留保資金</t>
  </si>
  <si>
    <t>利益剰余金処分額</t>
  </si>
  <si>
    <t>繰越工事資金</t>
  </si>
  <si>
    <t>収益的収支分</t>
  </si>
  <si>
    <t>うち基準内繰入金</t>
  </si>
  <si>
    <t>うち基準外繰入金</t>
  </si>
  <si>
    <t>資本的収支分</t>
  </si>
  <si>
    <t>４．</t>
  </si>
  <si>
    <t>５．</t>
  </si>
  <si>
    <t>(A)-(B)</t>
  </si>
  <si>
    <t>営業収益－受託工事収益</t>
  </si>
  <si>
    <t>(F)</t>
  </si>
  <si>
    <t>８．</t>
  </si>
  <si>
    <t>９．</t>
  </si>
  <si>
    <t>３．</t>
  </si>
  <si>
    <t>○他会計繰入金</t>
  </si>
  <si>
    <t>他会計補助金</t>
  </si>
  <si>
    <t xml:space="preserve">地方財政法による
資金不足の比率   
</t>
  </si>
  <si>
    <t>健全化法施行規則第６条に規定する
解消可能資金不足額</t>
  </si>
  <si>
    <t>健全化法施行令第17条により算定した
事業の規模</t>
  </si>
  <si>
    <t>健全化法第22条により算定した
資金不足比率</t>
  </si>
  <si>
    <t>(B)</t>
  </si>
  <si>
    <t>２．</t>
  </si>
  <si>
    <t>(1)</t>
  </si>
  <si>
    <t>(2)</t>
  </si>
  <si>
    <t>(C)</t>
  </si>
  <si>
    <t>(D)</t>
  </si>
  <si>
    <t>(C)-(D)</t>
  </si>
  <si>
    <t>(E)</t>
  </si>
  <si>
    <t>(F)</t>
  </si>
  <si>
    <t>(G)</t>
  </si>
  <si>
    <t>(F)-(G)</t>
  </si>
  <si>
    <t>(H)</t>
  </si>
  <si>
    <t>(E)+(H)</t>
  </si>
  <si>
    <t>(I)</t>
  </si>
  <si>
    <t>(J)</t>
  </si>
  <si>
    <t>(K)</t>
  </si>
  <si>
    <t>( I )</t>
  </si>
  <si>
    <t>×100</t>
  </si>
  <si>
    <t>）</t>
  </si>
  <si>
    <t>(A)-(B)</t>
  </si>
  <si>
    <r>
      <t>(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</si>
  <si>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)</t>
    </r>
  </si>
  <si>
    <r>
      <t>(（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）/（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）×100)</t>
    </r>
  </si>
  <si>
    <t>(N)</t>
  </si>
  <si>
    <t>(O)</t>
  </si>
  <si>
    <t>(P)</t>
  </si>
  <si>
    <t>(（N）/（P）×100)</t>
  </si>
  <si>
    <t>１．</t>
  </si>
  <si>
    <t>(3)</t>
  </si>
  <si>
    <t>他会計借入金残高</t>
  </si>
  <si>
    <t>企業債残高</t>
  </si>
  <si>
    <t>合計</t>
  </si>
  <si>
    <t>健全化法施行令第16条により算定した
資金の不足額</t>
  </si>
  <si>
    <t>(C)</t>
  </si>
  <si>
    <t>(A)-(B)</t>
  </si>
  <si>
    <t>(A)のうち翌年度へ繰り越さ
れる支出の財源充当額</t>
  </si>
  <si>
    <t>(D)</t>
  </si>
  <si>
    <t>(E)</t>
  </si>
  <si>
    <t>(G)</t>
  </si>
  <si>
    <t>(H)</t>
  </si>
  <si>
    <t>資本的収入額が資本的支出額に
不足する額     　　    (D)-(C)</t>
  </si>
  <si>
    <t>(E)-(F)</t>
  </si>
  <si>
    <t>長期前受金戻入</t>
  </si>
  <si>
    <t>退職給付費</t>
  </si>
  <si>
    <t>地方財政法施行令第15条第１項により算定した
資金の不足額</t>
  </si>
  <si>
    <t>うち建設改良費分</t>
  </si>
  <si>
    <t>うち資本費平準化債</t>
  </si>
  <si>
    <t>補塡財源</t>
  </si>
  <si>
    <t>補塡財源不足額</t>
  </si>
  <si>
    <t>30年度</t>
  </si>
  <si>
    <t>31年度</t>
  </si>
  <si>
    <t>32年度</t>
  </si>
  <si>
    <t>33年度</t>
  </si>
  <si>
    <t>34年度</t>
  </si>
  <si>
    <t>35年度</t>
  </si>
  <si>
    <t>36年度</t>
  </si>
  <si>
    <t>37年度</t>
  </si>
  <si>
    <t>38年度</t>
  </si>
  <si>
    <t>29年度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</si>
</sst>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  <numFmt numFmtId="226" formatCode="0_ "/>
    <numFmt numFmtId="227" formatCode="#,##0_ ;[Red]\△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distributed" vertical="center"/>
    </xf>
    <xf numFmtId="38" fontId="0" fillId="0" borderId="18" xfId="49" applyFont="1" applyFill="1" applyBorder="1" applyAlignment="1" quotePrefix="1">
      <alignment horizontal="center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 quotePrefix="1">
      <alignment horizontal="right" vertical="center"/>
    </xf>
    <xf numFmtId="38" fontId="0" fillId="0" borderId="19" xfId="49" applyFont="1" applyFill="1" applyBorder="1" applyAlignment="1" quotePrefix="1">
      <alignment horizontal="right" vertical="center"/>
    </xf>
    <xf numFmtId="38" fontId="0" fillId="0" borderId="10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9" xfId="49" applyFont="1" applyFill="1" applyBorder="1" applyAlignment="1" quotePrefix="1">
      <alignment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center" vertical="distributed" textRotation="255"/>
    </xf>
    <xf numFmtId="38" fontId="0" fillId="0" borderId="15" xfId="49" applyFont="1" applyFill="1" applyBorder="1" applyAlignment="1">
      <alignment horizontal="center" vertical="distributed" textRotation="255"/>
    </xf>
    <xf numFmtId="38" fontId="0" fillId="0" borderId="20" xfId="49" applyFont="1" applyFill="1" applyBorder="1" applyAlignment="1">
      <alignment horizontal="center" vertical="distributed" textRotation="255"/>
    </xf>
    <xf numFmtId="38" fontId="0" fillId="0" borderId="0" xfId="49" applyFont="1" applyFill="1" applyBorder="1" applyAlignment="1">
      <alignment horizontal="center" vertical="distributed" textRotation="255"/>
    </xf>
    <xf numFmtId="38" fontId="0" fillId="0" borderId="11" xfId="49" applyFont="1" applyFill="1" applyBorder="1" applyAlignment="1">
      <alignment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/>
    </xf>
    <xf numFmtId="0" fontId="0" fillId="0" borderId="22" xfId="0" applyFont="1" applyFill="1" applyBorder="1" applyAlignment="1">
      <alignment horizontal="right" vertical="center"/>
    </xf>
    <xf numFmtId="38" fontId="0" fillId="0" borderId="10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1" fontId="0" fillId="0" borderId="23" xfId="49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23" xfId="0" applyNumberFormat="1" applyFont="1" applyFill="1" applyBorder="1" applyAlignment="1">
      <alignment vertical="center"/>
    </xf>
    <xf numFmtId="191" fontId="0" fillId="0" borderId="17" xfId="0" applyNumberFormat="1" applyFont="1" applyFill="1" applyBorder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38" fontId="0" fillId="0" borderId="17" xfId="49" applyFont="1" applyFill="1" applyBorder="1" applyAlignment="1" quotePrefix="1">
      <alignment horizontal="center" vertical="center"/>
    </xf>
    <xf numFmtId="38" fontId="0" fillId="0" borderId="2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38" fontId="0" fillId="0" borderId="18" xfId="49" applyFont="1" applyFill="1" applyBorder="1" applyAlignment="1" quotePrefix="1">
      <alignment horizontal="right" vertical="center"/>
    </xf>
    <xf numFmtId="38" fontId="0" fillId="0" borderId="15" xfId="49" applyFont="1" applyFill="1" applyBorder="1" applyAlignment="1">
      <alignment vertical="center"/>
    </xf>
    <xf numFmtId="38" fontId="0" fillId="0" borderId="19" xfId="49" applyFont="1" applyFill="1" applyBorder="1" applyAlignment="1" quotePrefix="1">
      <alignment horizontal="right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8" xfId="49" applyFont="1" applyFill="1" applyBorder="1" applyAlignment="1" quotePrefix="1">
      <alignment horizontal="center" vertical="center"/>
    </xf>
    <xf numFmtId="38" fontId="0" fillId="0" borderId="10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191" fontId="0" fillId="0" borderId="13" xfId="42" applyNumberFormat="1" applyFont="1" applyFill="1" applyBorder="1" applyAlignment="1">
      <alignment vertical="center"/>
    </xf>
    <xf numFmtId="191" fontId="0" fillId="0" borderId="17" xfId="42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wrapText="1" shrinkToFit="1"/>
    </xf>
    <xf numFmtId="38" fontId="0" fillId="0" borderId="10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8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center" vertical="distributed" textRotation="255"/>
    </xf>
    <xf numFmtId="38" fontId="0" fillId="0" borderId="24" xfId="49" applyFont="1" applyFill="1" applyBorder="1" applyAlignment="1">
      <alignment horizontal="center" vertical="distributed" textRotation="255"/>
    </xf>
    <xf numFmtId="38" fontId="0" fillId="0" borderId="17" xfId="49" applyFont="1" applyFill="1" applyBorder="1" applyAlignment="1">
      <alignment horizontal="center" vertical="distributed" textRotation="255"/>
    </xf>
    <xf numFmtId="38" fontId="0" fillId="0" borderId="18" xfId="49" applyFont="1" applyFill="1" applyBorder="1" applyAlignment="1">
      <alignment horizontal="distributed" vertical="center"/>
    </xf>
    <xf numFmtId="38" fontId="0" fillId="0" borderId="19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shrinkToFit="1"/>
    </xf>
    <xf numFmtId="38" fontId="0" fillId="0" borderId="12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18" xfId="0" applyFill="1" applyBorder="1" applyAlignment="1">
      <alignment horizontal="distributed" vertical="center" wrapText="1" shrinkToFit="1"/>
    </xf>
    <xf numFmtId="38" fontId="0" fillId="0" borderId="11" xfId="49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distributed" textRotation="255"/>
    </xf>
    <xf numFmtId="38" fontId="4" fillId="0" borderId="10" xfId="49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38" fontId="4" fillId="0" borderId="20" xfId="49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38" fontId="4" fillId="0" borderId="14" xfId="49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38" fontId="0" fillId="0" borderId="19" xfId="49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38" fontId="0" fillId="0" borderId="18" xfId="49" applyFont="1" applyFill="1" applyBorder="1" applyAlignment="1">
      <alignment vertical="center" wrapText="1"/>
    </xf>
    <xf numFmtId="38" fontId="0" fillId="0" borderId="19" xfId="49" applyFont="1" applyFill="1" applyBorder="1" applyAlignment="1">
      <alignment vertical="center" wrapText="1"/>
    </xf>
    <xf numFmtId="38" fontId="0" fillId="0" borderId="18" xfId="49" applyFont="1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 vertical="center" wrapText="1"/>
    </xf>
    <xf numFmtId="38" fontId="0" fillId="0" borderId="18" xfId="49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9</xdr:col>
      <xdr:colOff>295275</xdr:colOff>
      <xdr:row>2</xdr:row>
      <xdr:rowOff>361950</xdr:rowOff>
    </xdr:to>
    <xdr:sp>
      <xdr:nvSpPr>
        <xdr:cNvPr id="1" name="Line 2"/>
        <xdr:cNvSpPr>
          <a:spLocks/>
        </xdr:cNvSpPr>
      </xdr:nvSpPr>
      <xdr:spPr>
        <a:xfrm>
          <a:off x="695325" y="171450"/>
          <a:ext cx="3724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61950" y="171450"/>
          <a:ext cx="2667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35</xdr:row>
      <xdr:rowOff>352425</xdr:rowOff>
    </xdr:to>
    <xdr:sp>
      <xdr:nvSpPr>
        <xdr:cNvPr id="2" name="Line 3"/>
        <xdr:cNvSpPr>
          <a:spLocks/>
        </xdr:cNvSpPr>
      </xdr:nvSpPr>
      <xdr:spPr>
        <a:xfrm>
          <a:off x="361950" y="7181850"/>
          <a:ext cx="2667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35</xdr:row>
      <xdr:rowOff>57150</xdr:rowOff>
    </xdr:from>
    <xdr:to>
      <xdr:col>10</xdr:col>
      <xdr:colOff>819150</xdr:colOff>
      <xdr:row>35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4029075" y="7410450"/>
          <a:ext cx="7429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4"/>
  <sheetViews>
    <sheetView showZeros="0" tabSelected="1" zoomScaleSheetLayoutView="85" zoomScalePageLayoutView="4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4.50390625" style="1" customWidth="1"/>
    <col min="5" max="5" width="1.625" style="1" customWidth="1"/>
    <col min="6" max="6" width="13.50390625" style="1" customWidth="1"/>
    <col min="7" max="7" width="3.625" style="1" customWidth="1"/>
    <col min="8" max="8" width="7.375" style="1" customWidth="1"/>
    <col min="9" max="9" width="7.50390625" style="1" customWidth="1"/>
    <col min="10" max="10" width="4.00390625" style="2" customWidth="1"/>
    <col min="11" max="22" width="11.75390625" style="1" customWidth="1"/>
    <col min="23" max="16384" width="9.00390625" style="1" customWidth="1"/>
  </cols>
  <sheetData>
    <row r="1" ht="13.5">
      <c r="V1" s="2" t="s">
        <v>48</v>
      </c>
    </row>
    <row r="2" spans="2:22" s="8" customFormat="1" ht="18" customHeight="1">
      <c r="B2" s="3"/>
      <c r="C2" s="4"/>
      <c r="D2" s="4"/>
      <c r="E2" s="4"/>
      <c r="F2" s="4"/>
      <c r="G2" s="4"/>
      <c r="H2" s="4"/>
      <c r="I2" s="5" t="s">
        <v>40</v>
      </c>
      <c r="J2" s="6"/>
      <c r="K2" s="7" t="s">
        <v>43</v>
      </c>
      <c r="L2" s="7" t="s">
        <v>44</v>
      </c>
      <c r="M2" s="96" t="s">
        <v>45</v>
      </c>
      <c r="N2" s="96" t="s">
        <v>156</v>
      </c>
      <c r="O2" s="96" t="s">
        <v>147</v>
      </c>
      <c r="P2" s="96" t="s">
        <v>148</v>
      </c>
      <c r="Q2" s="96" t="s">
        <v>149</v>
      </c>
      <c r="R2" s="96" t="s">
        <v>150</v>
      </c>
      <c r="S2" s="96" t="s">
        <v>151</v>
      </c>
      <c r="T2" s="96" t="s">
        <v>152</v>
      </c>
      <c r="U2" s="96" t="s">
        <v>153</v>
      </c>
      <c r="V2" s="96" t="s">
        <v>154</v>
      </c>
    </row>
    <row r="3" spans="2:22" s="8" customFormat="1" ht="30" customHeight="1">
      <c r="B3" s="9"/>
      <c r="C3" s="10" t="s">
        <v>39</v>
      </c>
      <c r="D3" s="10"/>
      <c r="E3" s="10"/>
      <c r="F3" s="10"/>
      <c r="G3" s="10"/>
      <c r="H3" s="10"/>
      <c r="I3" s="10"/>
      <c r="J3" s="11"/>
      <c r="K3" s="12" t="s">
        <v>41</v>
      </c>
      <c r="L3" s="12" t="s">
        <v>41</v>
      </c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2:22" s="15" customFormat="1" ht="13.5" customHeight="1">
      <c r="B4" s="101" t="s">
        <v>0</v>
      </c>
      <c r="C4" s="101" t="s">
        <v>46</v>
      </c>
      <c r="D4" s="13" t="s">
        <v>12</v>
      </c>
      <c r="E4" s="92" t="s">
        <v>1</v>
      </c>
      <c r="F4" s="92"/>
      <c r="G4" s="92"/>
      <c r="H4" s="92"/>
      <c r="I4" s="14"/>
      <c r="J4" s="50" t="s">
        <v>13</v>
      </c>
      <c r="K4" s="55">
        <f>SUM(K5:K7)</f>
        <v>207926</v>
      </c>
      <c r="L4" s="55">
        <f aca="true" t="shared" si="0" ref="L4:U4">SUM(L5:L7)</f>
        <v>206742</v>
      </c>
      <c r="M4" s="55">
        <f t="shared" si="0"/>
        <v>205100</v>
      </c>
      <c r="N4" s="55">
        <f t="shared" si="0"/>
        <v>202995</v>
      </c>
      <c r="O4" s="55">
        <f t="shared" si="0"/>
        <v>200981</v>
      </c>
      <c r="P4" s="55">
        <f t="shared" si="0"/>
        <v>199484</v>
      </c>
      <c r="Q4" s="55">
        <f t="shared" si="0"/>
        <v>215444</v>
      </c>
      <c r="R4" s="55">
        <f t="shared" si="0"/>
        <v>213226</v>
      </c>
      <c r="S4" s="55">
        <f t="shared" si="0"/>
        <v>211007</v>
      </c>
      <c r="T4" s="55">
        <f t="shared" si="0"/>
        <v>209333</v>
      </c>
      <c r="U4" s="55">
        <f t="shared" si="0"/>
        <v>206570</v>
      </c>
      <c r="V4" s="55">
        <f>SUM(V5:V7)</f>
        <v>204352</v>
      </c>
    </row>
    <row r="5" spans="2:22" s="15" customFormat="1" ht="13.5" customHeight="1">
      <c r="B5" s="102"/>
      <c r="C5" s="102"/>
      <c r="D5" s="16" t="s">
        <v>14</v>
      </c>
      <c r="E5" s="17"/>
      <c r="F5" s="92" t="s">
        <v>7</v>
      </c>
      <c r="G5" s="92"/>
      <c r="H5" s="92"/>
      <c r="I5" s="92"/>
      <c r="J5" s="93"/>
      <c r="K5" s="15">
        <v>197530</v>
      </c>
      <c r="L5" s="55">
        <v>197290</v>
      </c>
      <c r="M5" s="55">
        <v>194752</v>
      </c>
      <c r="N5" s="55">
        <v>192708</v>
      </c>
      <c r="O5" s="55">
        <v>190664</v>
      </c>
      <c r="P5" s="55">
        <v>189137</v>
      </c>
      <c r="Q5" s="55">
        <v>205234</v>
      </c>
      <c r="R5" s="55">
        <v>202986</v>
      </c>
      <c r="S5" s="55">
        <v>200737</v>
      </c>
      <c r="T5" s="55">
        <v>199033</v>
      </c>
      <c r="U5" s="55">
        <v>196240</v>
      </c>
      <c r="V5" s="55">
        <v>193992</v>
      </c>
    </row>
    <row r="6" spans="2:22" s="15" customFormat="1" ht="13.5" customHeight="1">
      <c r="B6" s="102"/>
      <c r="C6" s="102"/>
      <c r="D6" s="16" t="s">
        <v>2</v>
      </c>
      <c r="E6" s="17"/>
      <c r="F6" s="92" t="s">
        <v>4</v>
      </c>
      <c r="G6" s="92"/>
      <c r="H6" s="92"/>
      <c r="I6" s="14"/>
      <c r="J6" s="50" t="s">
        <v>98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</row>
    <row r="7" spans="2:22" s="15" customFormat="1" ht="13.5" customHeight="1">
      <c r="B7" s="102"/>
      <c r="C7" s="102"/>
      <c r="D7" s="16" t="s">
        <v>3</v>
      </c>
      <c r="E7" s="17"/>
      <c r="F7" s="92" t="s">
        <v>5</v>
      </c>
      <c r="G7" s="92"/>
      <c r="H7" s="92"/>
      <c r="I7" s="92"/>
      <c r="J7" s="93"/>
      <c r="K7" s="15">
        <v>10396</v>
      </c>
      <c r="L7" s="55">
        <v>9452</v>
      </c>
      <c r="M7" s="55">
        <v>10348</v>
      </c>
      <c r="N7" s="55">
        <v>10287</v>
      </c>
      <c r="O7" s="55">
        <v>10317</v>
      </c>
      <c r="P7" s="55">
        <v>10347</v>
      </c>
      <c r="Q7" s="55">
        <v>10210</v>
      </c>
      <c r="R7" s="55">
        <v>10240</v>
      </c>
      <c r="S7" s="55">
        <v>10270</v>
      </c>
      <c r="T7" s="55">
        <v>10300</v>
      </c>
      <c r="U7" s="55">
        <v>10330</v>
      </c>
      <c r="V7" s="55">
        <v>10360</v>
      </c>
    </row>
    <row r="8" spans="2:22" s="15" customFormat="1" ht="13.5" customHeight="1">
      <c r="B8" s="102"/>
      <c r="C8" s="102"/>
      <c r="D8" s="13" t="s">
        <v>99</v>
      </c>
      <c r="E8" s="92" t="s">
        <v>6</v>
      </c>
      <c r="F8" s="92"/>
      <c r="G8" s="92"/>
      <c r="H8" s="92"/>
      <c r="I8" s="92"/>
      <c r="J8" s="93"/>
      <c r="K8" s="55">
        <f>K9+K12+K13</f>
        <v>42914</v>
      </c>
      <c r="L8" s="55">
        <f aca="true" t="shared" si="1" ref="L8:V8">L9+L12+L13</f>
        <v>40714</v>
      </c>
      <c r="M8" s="55">
        <f t="shared" si="1"/>
        <v>40436</v>
      </c>
      <c r="N8" s="55">
        <f t="shared" si="1"/>
        <v>42109</v>
      </c>
      <c r="O8" s="55">
        <f t="shared" si="1"/>
        <v>41138</v>
      </c>
      <c r="P8" s="55">
        <f t="shared" si="1"/>
        <v>40106</v>
      </c>
      <c r="Q8" s="55">
        <f t="shared" si="1"/>
        <v>38528</v>
      </c>
      <c r="R8" s="55">
        <f t="shared" si="1"/>
        <v>36819</v>
      </c>
      <c r="S8" s="55">
        <f t="shared" si="1"/>
        <v>35165</v>
      </c>
      <c r="T8" s="55">
        <f t="shared" si="1"/>
        <v>35588</v>
      </c>
      <c r="U8" s="55">
        <f t="shared" si="1"/>
        <v>34840</v>
      </c>
      <c r="V8" s="55">
        <f t="shared" si="1"/>
        <v>34760</v>
      </c>
    </row>
    <row r="9" spans="2:22" s="15" customFormat="1" ht="13.5" customHeight="1">
      <c r="B9" s="102"/>
      <c r="C9" s="102"/>
      <c r="D9" s="18" t="s">
        <v>100</v>
      </c>
      <c r="E9" s="19"/>
      <c r="F9" s="85" t="s">
        <v>8</v>
      </c>
      <c r="G9" s="85"/>
      <c r="H9" s="85"/>
      <c r="I9" s="85"/>
      <c r="J9" s="100"/>
      <c r="K9" s="55">
        <f>K10+K11</f>
        <v>11602</v>
      </c>
      <c r="L9" s="55">
        <f aca="true" t="shared" si="2" ref="L9:V9">L10+L11</f>
        <v>10498</v>
      </c>
      <c r="M9" s="55">
        <f t="shared" si="2"/>
        <v>9361</v>
      </c>
      <c r="N9" s="55">
        <f t="shared" si="2"/>
        <v>8585</v>
      </c>
      <c r="O9" s="55">
        <f t="shared" si="2"/>
        <v>7598</v>
      </c>
      <c r="P9" s="55">
        <f t="shared" si="2"/>
        <v>6561</v>
      </c>
      <c r="Q9" s="55">
        <f t="shared" si="2"/>
        <v>5473</v>
      </c>
      <c r="R9" s="55">
        <f t="shared" si="2"/>
        <v>4570</v>
      </c>
      <c r="S9" s="55">
        <f t="shared" si="2"/>
        <v>5024</v>
      </c>
      <c r="T9" s="55">
        <f t="shared" si="2"/>
        <v>5722</v>
      </c>
      <c r="U9" s="55">
        <f t="shared" si="2"/>
        <v>5416</v>
      </c>
      <c r="V9" s="55">
        <f t="shared" si="2"/>
        <v>5590</v>
      </c>
    </row>
    <row r="10" spans="2:22" s="15" customFormat="1" ht="13.5" customHeight="1">
      <c r="B10" s="102"/>
      <c r="C10" s="102"/>
      <c r="D10" s="20"/>
      <c r="E10" s="21"/>
      <c r="F10" s="22"/>
      <c r="G10" s="90" t="s">
        <v>93</v>
      </c>
      <c r="H10" s="79"/>
      <c r="I10" s="79"/>
      <c r="J10" s="80"/>
      <c r="K10" s="15">
        <v>11602</v>
      </c>
      <c r="L10" s="55">
        <v>10498</v>
      </c>
      <c r="M10" s="55">
        <v>9361</v>
      </c>
      <c r="N10" s="55">
        <v>8585</v>
      </c>
      <c r="O10" s="55">
        <v>7598</v>
      </c>
      <c r="P10" s="55">
        <v>6561</v>
      </c>
      <c r="Q10" s="55">
        <v>5473</v>
      </c>
      <c r="R10" s="55">
        <v>4570</v>
      </c>
      <c r="S10" s="55">
        <v>5024</v>
      </c>
      <c r="T10" s="55">
        <v>5722</v>
      </c>
      <c r="U10" s="55">
        <v>5416</v>
      </c>
      <c r="V10" s="55">
        <v>5590</v>
      </c>
    </row>
    <row r="11" spans="2:22" s="15" customFormat="1" ht="13.5" customHeight="1">
      <c r="B11" s="102"/>
      <c r="C11" s="102"/>
      <c r="D11" s="25"/>
      <c r="E11" s="26"/>
      <c r="F11" s="27"/>
      <c r="G11" s="90" t="s">
        <v>9</v>
      </c>
      <c r="H11" s="79"/>
      <c r="I11" s="79"/>
      <c r="J11" s="80"/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</row>
    <row r="12" spans="2:22" s="15" customFormat="1" ht="13.5" customHeight="1">
      <c r="B12" s="102"/>
      <c r="C12" s="102"/>
      <c r="D12" s="64" t="s">
        <v>101</v>
      </c>
      <c r="E12" s="65"/>
      <c r="F12" s="118" t="s">
        <v>140</v>
      </c>
      <c r="G12" s="118"/>
      <c r="H12" s="118"/>
      <c r="I12" s="118"/>
      <c r="J12" s="122"/>
      <c r="K12" s="55">
        <v>30773</v>
      </c>
      <c r="L12" s="55">
        <v>29875</v>
      </c>
      <c r="M12" s="55">
        <v>30775</v>
      </c>
      <c r="N12" s="55">
        <v>33224</v>
      </c>
      <c r="O12" s="55">
        <v>33440</v>
      </c>
      <c r="P12" s="55">
        <v>33445</v>
      </c>
      <c r="Q12" s="55">
        <v>32955</v>
      </c>
      <c r="R12" s="55">
        <v>32149</v>
      </c>
      <c r="S12" s="55">
        <v>30041</v>
      </c>
      <c r="T12" s="55">
        <v>29766</v>
      </c>
      <c r="U12" s="55">
        <v>29324</v>
      </c>
      <c r="V12" s="55">
        <v>29070</v>
      </c>
    </row>
    <row r="13" spans="2:22" s="15" customFormat="1" ht="13.5" customHeight="1">
      <c r="B13" s="102"/>
      <c r="C13" s="102"/>
      <c r="D13" s="64" t="s">
        <v>126</v>
      </c>
      <c r="E13" s="66"/>
      <c r="F13" s="98" t="s">
        <v>5</v>
      </c>
      <c r="G13" s="98"/>
      <c r="H13" s="98"/>
      <c r="I13" s="98"/>
      <c r="J13" s="99"/>
      <c r="K13" s="55">
        <v>539</v>
      </c>
      <c r="L13" s="55">
        <v>341</v>
      </c>
      <c r="M13" s="55">
        <v>300</v>
      </c>
      <c r="N13" s="55">
        <v>300</v>
      </c>
      <c r="O13" s="55">
        <v>100</v>
      </c>
      <c r="P13" s="55">
        <v>100</v>
      </c>
      <c r="Q13" s="55">
        <v>100</v>
      </c>
      <c r="R13" s="55">
        <v>100</v>
      </c>
      <c r="S13" s="55">
        <v>100</v>
      </c>
      <c r="T13" s="55">
        <v>100</v>
      </c>
      <c r="U13" s="55">
        <v>100</v>
      </c>
      <c r="V13" s="55">
        <v>100</v>
      </c>
    </row>
    <row r="14" spans="2:22" s="15" customFormat="1" ht="13.5" customHeight="1">
      <c r="B14" s="102"/>
      <c r="C14" s="103"/>
      <c r="D14" s="104" t="s">
        <v>10</v>
      </c>
      <c r="E14" s="105"/>
      <c r="F14" s="105"/>
      <c r="G14" s="105"/>
      <c r="H14" s="105"/>
      <c r="I14" s="105"/>
      <c r="J14" s="67" t="s">
        <v>102</v>
      </c>
      <c r="K14" s="55">
        <f>K4+K8</f>
        <v>250840</v>
      </c>
      <c r="L14" s="55">
        <f>L4+L8</f>
        <v>247456</v>
      </c>
      <c r="M14" s="55">
        <f aca="true" t="shared" si="3" ref="M14:U14">M4+M8</f>
        <v>245536</v>
      </c>
      <c r="N14" s="55">
        <f t="shared" si="3"/>
        <v>245104</v>
      </c>
      <c r="O14" s="55">
        <f t="shared" si="3"/>
        <v>242119</v>
      </c>
      <c r="P14" s="55">
        <f t="shared" si="3"/>
        <v>239590</v>
      </c>
      <c r="Q14" s="55">
        <f t="shared" si="3"/>
        <v>253972</v>
      </c>
      <c r="R14" s="55">
        <f t="shared" si="3"/>
        <v>250045</v>
      </c>
      <c r="S14" s="55">
        <f t="shared" si="3"/>
        <v>246172</v>
      </c>
      <c r="T14" s="55">
        <f t="shared" si="3"/>
        <v>244921</v>
      </c>
      <c r="U14" s="55">
        <f t="shared" si="3"/>
        <v>241410</v>
      </c>
      <c r="V14" s="55">
        <f>V4+V8</f>
        <v>239112</v>
      </c>
    </row>
    <row r="15" spans="2:22" s="15" customFormat="1" ht="13.5" customHeight="1">
      <c r="B15" s="102"/>
      <c r="C15" s="101" t="s">
        <v>47</v>
      </c>
      <c r="D15" s="68" t="s">
        <v>125</v>
      </c>
      <c r="E15" s="98" t="s">
        <v>11</v>
      </c>
      <c r="F15" s="98"/>
      <c r="G15" s="98"/>
      <c r="H15" s="98"/>
      <c r="I15" s="98"/>
      <c r="J15" s="99"/>
      <c r="K15" s="55">
        <f>K16+K20+K25</f>
        <v>227429</v>
      </c>
      <c r="L15" s="55">
        <f aca="true" t="shared" si="4" ref="L15:V15">L16+L20+L25</f>
        <v>214954</v>
      </c>
      <c r="M15" s="55">
        <f t="shared" si="4"/>
        <v>217684</v>
      </c>
      <c r="N15" s="55">
        <f t="shared" si="4"/>
        <v>216840</v>
      </c>
      <c r="O15" s="55">
        <f t="shared" si="4"/>
        <v>226330</v>
      </c>
      <c r="P15" s="55">
        <f t="shared" si="4"/>
        <v>224418</v>
      </c>
      <c r="Q15" s="55">
        <f t="shared" si="4"/>
        <v>222254</v>
      </c>
      <c r="R15" s="55">
        <f t="shared" si="4"/>
        <v>222632</v>
      </c>
      <c r="S15" s="55">
        <f t="shared" si="4"/>
        <v>222665</v>
      </c>
      <c r="T15" s="55">
        <f t="shared" si="4"/>
        <v>217364</v>
      </c>
      <c r="U15" s="55">
        <f t="shared" si="4"/>
        <v>212804</v>
      </c>
      <c r="V15" s="55">
        <f t="shared" si="4"/>
        <v>201014</v>
      </c>
    </row>
    <row r="16" spans="2:22" s="15" customFormat="1" ht="13.5" customHeight="1">
      <c r="B16" s="102"/>
      <c r="C16" s="102"/>
      <c r="D16" s="69" t="s">
        <v>100</v>
      </c>
      <c r="E16" s="70"/>
      <c r="F16" s="118" t="s">
        <v>17</v>
      </c>
      <c r="G16" s="98"/>
      <c r="H16" s="98"/>
      <c r="I16" s="98"/>
      <c r="J16" s="99"/>
      <c r="K16" s="55">
        <f>SUM(K17:K19)</f>
        <v>25813</v>
      </c>
      <c r="L16" s="55">
        <f aca="true" t="shared" si="5" ref="L16:U16">SUM(L17:L19)</f>
        <v>7230</v>
      </c>
      <c r="M16" s="55">
        <f t="shared" si="5"/>
        <v>7390</v>
      </c>
      <c r="N16" s="55">
        <f t="shared" si="5"/>
        <v>7390</v>
      </c>
      <c r="O16" s="55">
        <f t="shared" si="5"/>
        <v>17496</v>
      </c>
      <c r="P16" s="55">
        <f t="shared" si="5"/>
        <v>17496</v>
      </c>
      <c r="Q16" s="55">
        <f t="shared" si="5"/>
        <v>17496</v>
      </c>
      <c r="R16" s="55">
        <f t="shared" si="5"/>
        <v>17496</v>
      </c>
      <c r="S16" s="55">
        <f t="shared" si="5"/>
        <v>17496</v>
      </c>
      <c r="T16" s="55">
        <f t="shared" si="5"/>
        <v>17496</v>
      </c>
      <c r="U16" s="55">
        <f t="shared" si="5"/>
        <v>17496</v>
      </c>
      <c r="V16" s="55">
        <f>SUM(V17:V19)</f>
        <v>17496</v>
      </c>
    </row>
    <row r="17" spans="2:22" s="15" customFormat="1" ht="13.5" customHeight="1">
      <c r="B17" s="102"/>
      <c r="C17" s="102"/>
      <c r="D17" s="71"/>
      <c r="E17" s="72"/>
      <c r="F17" s="73"/>
      <c r="G17" s="119" t="s">
        <v>18</v>
      </c>
      <c r="H17" s="120"/>
      <c r="I17" s="120"/>
      <c r="J17" s="121"/>
      <c r="K17" s="15">
        <v>12707</v>
      </c>
      <c r="L17" s="55">
        <v>4598</v>
      </c>
      <c r="M17" s="55">
        <v>4521</v>
      </c>
      <c r="N17" s="55">
        <v>4521</v>
      </c>
      <c r="O17" s="55">
        <v>8640</v>
      </c>
      <c r="P17" s="55">
        <v>8640</v>
      </c>
      <c r="Q17" s="55">
        <v>8640</v>
      </c>
      <c r="R17" s="55">
        <v>8640</v>
      </c>
      <c r="S17" s="55">
        <v>8640</v>
      </c>
      <c r="T17" s="55">
        <v>8640</v>
      </c>
      <c r="U17" s="55">
        <v>8640</v>
      </c>
      <c r="V17" s="55">
        <v>8640</v>
      </c>
    </row>
    <row r="18" spans="2:22" s="15" customFormat="1" ht="13.5" customHeight="1">
      <c r="B18" s="102"/>
      <c r="C18" s="102"/>
      <c r="D18" s="71"/>
      <c r="E18" s="72"/>
      <c r="F18" s="73"/>
      <c r="G18" s="119" t="s">
        <v>141</v>
      </c>
      <c r="H18" s="120"/>
      <c r="I18" s="120"/>
      <c r="J18" s="121"/>
      <c r="K18" s="55"/>
      <c r="L18" s="55"/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</row>
    <row r="19" spans="2:22" s="15" customFormat="1" ht="13.5" customHeight="1">
      <c r="B19" s="102"/>
      <c r="C19" s="102"/>
      <c r="D19" s="74"/>
      <c r="E19" s="65"/>
      <c r="F19" s="75"/>
      <c r="G19" s="119" t="s">
        <v>5</v>
      </c>
      <c r="H19" s="120"/>
      <c r="I19" s="120"/>
      <c r="J19" s="121"/>
      <c r="K19" s="15">
        <v>13106</v>
      </c>
      <c r="L19" s="55">
        <v>2632</v>
      </c>
      <c r="M19" s="55">
        <v>2869</v>
      </c>
      <c r="N19" s="55">
        <v>2869</v>
      </c>
      <c r="O19" s="55">
        <v>8856</v>
      </c>
      <c r="P19" s="55">
        <v>8856</v>
      </c>
      <c r="Q19" s="55">
        <v>8856</v>
      </c>
      <c r="R19" s="55">
        <v>8856</v>
      </c>
      <c r="S19" s="55">
        <v>8856</v>
      </c>
      <c r="T19" s="55">
        <v>8856</v>
      </c>
      <c r="U19" s="55">
        <v>8856</v>
      </c>
      <c r="V19" s="55">
        <v>8856</v>
      </c>
    </row>
    <row r="20" spans="2:22" s="15" customFormat="1" ht="13.5" customHeight="1">
      <c r="B20" s="102"/>
      <c r="C20" s="102"/>
      <c r="D20" s="18" t="s">
        <v>101</v>
      </c>
      <c r="E20" s="19"/>
      <c r="F20" s="85" t="s">
        <v>19</v>
      </c>
      <c r="G20" s="92"/>
      <c r="H20" s="92"/>
      <c r="I20" s="92"/>
      <c r="J20" s="93"/>
      <c r="K20" s="55">
        <f>SUM(K21:K24)</f>
        <v>78143</v>
      </c>
      <c r="L20" s="55">
        <f>SUM(L21:L24)</f>
        <v>81409</v>
      </c>
      <c r="M20" s="55">
        <f aca="true" t="shared" si="6" ref="M20:U20">SUM(M21:M24)</f>
        <v>80688</v>
      </c>
      <c r="N20" s="55">
        <f t="shared" si="6"/>
        <v>76782</v>
      </c>
      <c r="O20" s="55">
        <f t="shared" si="6"/>
        <v>76662</v>
      </c>
      <c r="P20" s="55">
        <f t="shared" si="6"/>
        <v>76542</v>
      </c>
      <c r="Q20" s="55">
        <f>SUM(Q21:Q24)</f>
        <v>76423</v>
      </c>
      <c r="R20" s="55">
        <f t="shared" si="6"/>
        <v>76304</v>
      </c>
      <c r="S20" s="55">
        <f t="shared" si="6"/>
        <v>76185</v>
      </c>
      <c r="T20" s="55">
        <f t="shared" si="6"/>
        <v>65969</v>
      </c>
      <c r="U20" s="55">
        <f t="shared" si="6"/>
        <v>65938</v>
      </c>
      <c r="V20" s="55">
        <f>SUM(V21:V24)</f>
        <v>65817</v>
      </c>
    </row>
    <row r="21" spans="2:22" s="15" customFormat="1" ht="13.5" customHeight="1">
      <c r="B21" s="102"/>
      <c r="C21" s="102"/>
      <c r="D21" s="20"/>
      <c r="E21" s="21"/>
      <c r="F21" s="21"/>
      <c r="G21" s="90" t="s">
        <v>20</v>
      </c>
      <c r="H21" s="79"/>
      <c r="I21" s="79"/>
      <c r="J21" s="80"/>
      <c r="K21" s="55">
        <v>18807</v>
      </c>
      <c r="L21" s="55">
        <v>18575</v>
      </c>
      <c r="M21" s="55">
        <v>18515</v>
      </c>
      <c r="N21" s="55">
        <v>18162</v>
      </c>
      <c r="O21" s="55">
        <v>18217</v>
      </c>
      <c r="P21" s="55">
        <v>18272</v>
      </c>
      <c r="Q21" s="55">
        <v>18326</v>
      </c>
      <c r="R21" s="55">
        <v>18381</v>
      </c>
      <c r="S21" s="55">
        <v>18437</v>
      </c>
      <c r="T21" s="55">
        <v>16192</v>
      </c>
      <c r="U21" s="55">
        <v>16249</v>
      </c>
      <c r="V21" s="55">
        <v>16309</v>
      </c>
    </row>
    <row r="22" spans="2:22" s="15" customFormat="1" ht="13.5" customHeight="1">
      <c r="B22" s="102"/>
      <c r="C22" s="102"/>
      <c r="D22" s="20"/>
      <c r="E22" s="21"/>
      <c r="F22" s="21"/>
      <c r="G22" s="90" t="s">
        <v>21</v>
      </c>
      <c r="H22" s="79"/>
      <c r="I22" s="79"/>
      <c r="J22" s="80"/>
      <c r="K22" s="55">
        <v>14630</v>
      </c>
      <c r="L22" s="55">
        <v>19807</v>
      </c>
      <c r="M22" s="55">
        <v>18269</v>
      </c>
      <c r="N22" s="55">
        <v>16524</v>
      </c>
      <c r="O22" s="55">
        <v>16271</v>
      </c>
      <c r="P22" s="55">
        <v>16017</v>
      </c>
      <c r="Q22" s="55">
        <v>15764</v>
      </c>
      <c r="R22" s="55">
        <v>15511</v>
      </c>
      <c r="S22" s="55">
        <v>15258</v>
      </c>
      <c r="T22" s="55">
        <v>14206</v>
      </c>
      <c r="U22" s="55">
        <v>14056</v>
      </c>
      <c r="V22" s="55">
        <v>13806</v>
      </c>
    </row>
    <row r="23" spans="2:22" s="15" customFormat="1" ht="13.5" customHeight="1">
      <c r="B23" s="102"/>
      <c r="C23" s="102"/>
      <c r="D23" s="20"/>
      <c r="E23" s="21"/>
      <c r="F23" s="21"/>
      <c r="G23" s="90" t="s">
        <v>22</v>
      </c>
      <c r="H23" s="79"/>
      <c r="I23" s="79"/>
      <c r="J23" s="80"/>
      <c r="K23" s="55">
        <v>49</v>
      </c>
      <c r="L23" s="55">
        <v>0</v>
      </c>
      <c r="M23" s="55"/>
      <c r="N23" s="55"/>
      <c r="O23" s="55"/>
      <c r="P23" s="55"/>
      <c r="Q23" s="55"/>
      <c r="R23" s="55"/>
      <c r="S23" s="55"/>
      <c r="T23" s="55">
        <v>0</v>
      </c>
      <c r="U23" s="55">
        <v>0</v>
      </c>
      <c r="V23" s="55">
        <v>0</v>
      </c>
    </row>
    <row r="24" spans="2:22" s="15" customFormat="1" ht="13.5" customHeight="1">
      <c r="B24" s="102"/>
      <c r="C24" s="102"/>
      <c r="D24" s="25"/>
      <c r="E24" s="26"/>
      <c r="F24" s="26"/>
      <c r="G24" s="90" t="s">
        <v>5</v>
      </c>
      <c r="H24" s="79"/>
      <c r="I24" s="79"/>
      <c r="J24" s="80"/>
      <c r="K24" s="55">
        <v>44657</v>
      </c>
      <c r="L24" s="55">
        <v>43027</v>
      </c>
      <c r="M24" s="55">
        <v>43904</v>
      </c>
      <c r="N24" s="55">
        <v>42096</v>
      </c>
      <c r="O24" s="55">
        <v>42174</v>
      </c>
      <c r="P24" s="55">
        <v>42253</v>
      </c>
      <c r="Q24" s="55">
        <v>42333</v>
      </c>
      <c r="R24" s="55">
        <v>42412</v>
      </c>
      <c r="S24" s="55">
        <v>42490</v>
      </c>
      <c r="T24" s="55">
        <v>35571</v>
      </c>
      <c r="U24" s="55">
        <v>35633</v>
      </c>
      <c r="V24" s="55">
        <v>35702</v>
      </c>
    </row>
    <row r="25" spans="2:22" s="15" customFormat="1" ht="13.5" customHeight="1">
      <c r="B25" s="102"/>
      <c r="C25" s="102"/>
      <c r="D25" s="16" t="s">
        <v>126</v>
      </c>
      <c r="E25" s="17"/>
      <c r="F25" s="92" t="s">
        <v>23</v>
      </c>
      <c r="G25" s="92"/>
      <c r="H25" s="92"/>
      <c r="I25" s="92"/>
      <c r="J25" s="93"/>
      <c r="K25" s="55">
        <v>123473</v>
      </c>
      <c r="L25" s="55">
        <v>126315</v>
      </c>
      <c r="M25" s="55">
        <v>129606</v>
      </c>
      <c r="N25" s="55">
        <v>132668</v>
      </c>
      <c r="O25" s="55">
        <v>132172</v>
      </c>
      <c r="P25" s="55">
        <v>130380</v>
      </c>
      <c r="Q25" s="55">
        <v>128335</v>
      </c>
      <c r="R25" s="55">
        <v>128832</v>
      </c>
      <c r="S25" s="55">
        <v>128984</v>
      </c>
      <c r="T25" s="55">
        <v>133899</v>
      </c>
      <c r="U25" s="55">
        <v>129370</v>
      </c>
      <c r="V25" s="55">
        <v>117701</v>
      </c>
    </row>
    <row r="26" spans="2:22" s="15" customFormat="1" ht="13.5" customHeight="1">
      <c r="B26" s="102"/>
      <c r="C26" s="102"/>
      <c r="D26" s="13" t="s">
        <v>99</v>
      </c>
      <c r="E26" s="92" t="s">
        <v>24</v>
      </c>
      <c r="F26" s="92"/>
      <c r="G26" s="92"/>
      <c r="H26" s="92"/>
      <c r="I26" s="92"/>
      <c r="J26" s="93"/>
      <c r="K26" s="55">
        <f>K27+K28</f>
        <v>43895</v>
      </c>
      <c r="L26" s="55">
        <f aca="true" t="shared" si="7" ref="L26:V26">L27+L28</f>
        <v>41266</v>
      </c>
      <c r="M26" s="55">
        <f t="shared" si="7"/>
        <v>38341</v>
      </c>
      <c r="N26" s="55">
        <f t="shared" si="7"/>
        <v>35730</v>
      </c>
      <c r="O26" s="55">
        <f t="shared" si="7"/>
        <v>32859</v>
      </c>
      <c r="P26" s="55">
        <f t="shared" si="7"/>
        <v>29889</v>
      </c>
      <c r="Q26" s="55">
        <f t="shared" si="7"/>
        <v>26815</v>
      </c>
      <c r="R26" s="55">
        <f t="shared" si="7"/>
        <v>24386</v>
      </c>
      <c r="S26" s="55">
        <f t="shared" si="7"/>
        <v>22751</v>
      </c>
      <c r="T26" s="55">
        <f t="shared" si="7"/>
        <v>21324</v>
      </c>
      <c r="U26" s="55">
        <f t="shared" si="7"/>
        <v>19024</v>
      </c>
      <c r="V26" s="55">
        <f t="shared" si="7"/>
        <v>18727</v>
      </c>
    </row>
    <row r="27" spans="2:22" s="15" customFormat="1" ht="13.5" customHeight="1">
      <c r="B27" s="102"/>
      <c r="C27" s="102"/>
      <c r="D27" s="16" t="s">
        <v>100</v>
      </c>
      <c r="E27" s="28"/>
      <c r="F27" s="92" t="s">
        <v>25</v>
      </c>
      <c r="G27" s="92"/>
      <c r="H27" s="92"/>
      <c r="I27" s="92"/>
      <c r="J27" s="93"/>
      <c r="K27" s="15">
        <v>43895</v>
      </c>
      <c r="L27" s="55">
        <v>41225</v>
      </c>
      <c r="M27" s="55">
        <v>38341</v>
      </c>
      <c r="N27" s="55">
        <v>35730</v>
      </c>
      <c r="O27" s="55">
        <v>32859</v>
      </c>
      <c r="P27" s="55">
        <v>29889</v>
      </c>
      <c r="Q27" s="55">
        <v>26815</v>
      </c>
      <c r="R27" s="55">
        <v>24386</v>
      </c>
      <c r="S27" s="55">
        <v>22751</v>
      </c>
      <c r="T27" s="55">
        <v>21324</v>
      </c>
      <c r="U27" s="55">
        <v>19024</v>
      </c>
      <c r="V27" s="55">
        <v>18727</v>
      </c>
    </row>
    <row r="28" spans="2:22" s="15" customFormat="1" ht="13.5" customHeight="1">
      <c r="B28" s="102"/>
      <c r="C28" s="102"/>
      <c r="D28" s="16" t="s">
        <v>2</v>
      </c>
      <c r="E28" s="28"/>
      <c r="F28" s="92" t="s">
        <v>5</v>
      </c>
      <c r="G28" s="92"/>
      <c r="H28" s="92"/>
      <c r="I28" s="92"/>
      <c r="J28" s="93"/>
      <c r="K28" s="55"/>
      <c r="L28" s="55">
        <v>41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2:22" s="15" customFormat="1" ht="13.5" customHeight="1">
      <c r="B29" s="102"/>
      <c r="C29" s="103"/>
      <c r="D29" s="84" t="s">
        <v>26</v>
      </c>
      <c r="E29" s="85"/>
      <c r="F29" s="85"/>
      <c r="G29" s="85"/>
      <c r="H29" s="85"/>
      <c r="I29" s="85"/>
      <c r="J29" s="50" t="s">
        <v>103</v>
      </c>
      <c r="K29" s="55">
        <f>K15+K26</f>
        <v>271324</v>
      </c>
      <c r="L29" s="55">
        <f>L15+L26</f>
        <v>256220</v>
      </c>
      <c r="M29" s="55">
        <f aca="true" t="shared" si="8" ref="M29:U29">M15+M26</f>
        <v>256025</v>
      </c>
      <c r="N29" s="55">
        <f t="shared" si="8"/>
        <v>252570</v>
      </c>
      <c r="O29" s="55">
        <f t="shared" si="8"/>
        <v>259189</v>
      </c>
      <c r="P29" s="55">
        <f t="shared" si="8"/>
        <v>254307</v>
      </c>
      <c r="Q29" s="55">
        <f t="shared" si="8"/>
        <v>249069</v>
      </c>
      <c r="R29" s="55">
        <f t="shared" si="8"/>
        <v>247018</v>
      </c>
      <c r="S29" s="55">
        <f t="shared" si="8"/>
        <v>245416</v>
      </c>
      <c r="T29" s="55">
        <f t="shared" si="8"/>
        <v>238688</v>
      </c>
      <c r="U29" s="55">
        <f t="shared" si="8"/>
        <v>231828</v>
      </c>
      <c r="V29" s="55">
        <f>V15+V26</f>
        <v>219741</v>
      </c>
    </row>
    <row r="30" spans="2:22" s="15" customFormat="1" ht="13.5" customHeight="1">
      <c r="B30" s="103"/>
      <c r="C30" s="92" t="s">
        <v>27</v>
      </c>
      <c r="D30" s="92"/>
      <c r="E30" s="92"/>
      <c r="F30" s="92"/>
      <c r="G30" s="14"/>
      <c r="H30" s="94" t="s">
        <v>104</v>
      </c>
      <c r="I30" s="94"/>
      <c r="J30" s="50" t="s">
        <v>105</v>
      </c>
      <c r="K30" s="55">
        <f>K14-K29</f>
        <v>-20484</v>
      </c>
      <c r="L30" s="55">
        <f aca="true" t="shared" si="9" ref="L30:U30">L14-L29</f>
        <v>-8764</v>
      </c>
      <c r="M30" s="55">
        <f t="shared" si="9"/>
        <v>-10489</v>
      </c>
      <c r="N30" s="55">
        <f t="shared" si="9"/>
        <v>-7466</v>
      </c>
      <c r="O30" s="55">
        <f t="shared" si="9"/>
        <v>-17070</v>
      </c>
      <c r="P30" s="55">
        <f t="shared" si="9"/>
        <v>-14717</v>
      </c>
      <c r="Q30" s="55">
        <f t="shared" si="9"/>
        <v>4903</v>
      </c>
      <c r="R30" s="55">
        <f t="shared" si="9"/>
        <v>3027</v>
      </c>
      <c r="S30" s="55">
        <f t="shared" si="9"/>
        <v>756</v>
      </c>
      <c r="T30" s="55">
        <f t="shared" si="9"/>
        <v>6233</v>
      </c>
      <c r="U30" s="55">
        <f t="shared" si="9"/>
        <v>9582</v>
      </c>
      <c r="V30" s="55">
        <f>V14-V29</f>
        <v>19371</v>
      </c>
    </row>
    <row r="31" spans="2:22" s="15" customFormat="1" ht="13.5" customHeight="1">
      <c r="B31" s="90" t="s">
        <v>29</v>
      </c>
      <c r="C31" s="92"/>
      <c r="D31" s="92"/>
      <c r="E31" s="92"/>
      <c r="F31" s="92"/>
      <c r="G31" s="92"/>
      <c r="H31" s="92"/>
      <c r="I31" s="30"/>
      <c r="J31" s="50" t="s">
        <v>106</v>
      </c>
      <c r="K31" s="55"/>
      <c r="L31" s="55">
        <v>4000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2:22" s="15" customFormat="1" ht="13.5" customHeight="1">
      <c r="B32" s="90" t="s">
        <v>30</v>
      </c>
      <c r="C32" s="92"/>
      <c r="D32" s="92"/>
      <c r="E32" s="92"/>
      <c r="F32" s="92"/>
      <c r="G32" s="92"/>
      <c r="H32" s="92"/>
      <c r="I32" s="30"/>
      <c r="J32" s="50" t="s">
        <v>107</v>
      </c>
      <c r="K32" s="55">
        <v>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2:22" s="15" customFormat="1" ht="13.5" customHeight="1">
      <c r="B33" s="90" t="s">
        <v>28</v>
      </c>
      <c r="C33" s="92"/>
      <c r="D33" s="92"/>
      <c r="E33" s="92"/>
      <c r="F33" s="92"/>
      <c r="G33" s="14"/>
      <c r="H33" s="94" t="s">
        <v>108</v>
      </c>
      <c r="I33" s="94"/>
      <c r="J33" s="50" t="s">
        <v>109</v>
      </c>
      <c r="K33" s="55">
        <f>K31-K32</f>
        <v>0</v>
      </c>
      <c r="L33" s="55">
        <f aca="true" t="shared" si="10" ref="L33:U33">L31-L32</f>
        <v>4000</v>
      </c>
      <c r="M33" s="55">
        <f t="shared" si="10"/>
        <v>0</v>
      </c>
      <c r="N33" s="55">
        <f t="shared" si="10"/>
        <v>0</v>
      </c>
      <c r="O33" s="55">
        <f t="shared" si="10"/>
        <v>0</v>
      </c>
      <c r="P33" s="55">
        <f t="shared" si="10"/>
        <v>0</v>
      </c>
      <c r="Q33" s="55">
        <f t="shared" si="10"/>
        <v>0</v>
      </c>
      <c r="R33" s="55">
        <f t="shared" si="10"/>
        <v>0</v>
      </c>
      <c r="S33" s="55">
        <f t="shared" si="10"/>
        <v>0</v>
      </c>
      <c r="T33" s="55">
        <f t="shared" si="10"/>
        <v>0</v>
      </c>
      <c r="U33" s="55">
        <f t="shared" si="10"/>
        <v>0</v>
      </c>
      <c r="V33" s="55">
        <f>V31-V32</f>
        <v>0</v>
      </c>
    </row>
    <row r="34" spans="2:22" s="15" customFormat="1" ht="13.5" customHeight="1">
      <c r="B34" s="90" t="s">
        <v>31</v>
      </c>
      <c r="C34" s="92"/>
      <c r="D34" s="92"/>
      <c r="E34" s="92"/>
      <c r="F34" s="92"/>
      <c r="G34" s="92"/>
      <c r="H34" s="92"/>
      <c r="I34" s="94" t="s">
        <v>110</v>
      </c>
      <c r="J34" s="95"/>
      <c r="K34" s="55">
        <f>K30+K33</f>
        <v>-20484</v>
      </c>
      <c r="L34" s="55">
        <f>L30+L33</f>
        <v>-4764</v>
      </c>
      <c r="M34" s="55">
        <f aca="true" t="shared" si="11" ref="M34:U34">M30+M33</f>
        <v>-10489</v>
      </c>
      <c r="N34" s="55">
        <f t="shared" si="11"/>
        <v>-7466</v>
      </c>
      <c r="O34" s="55">
        <f t="shared" si="11"/>
        <v>-17070</v>
      </c>
      <c r="P34" s="55">
        <f t="shared" si="11"/>
        <v>-14717</v>
      </c>
      <c r="Q34" s="55">
        <f t="shared" si="11"/>
        <v>4903</v>
      </c>
      <c r="R34" s="55">
        <f t="shared" si="11"/>
        <v>3027</v>
      </c>
      <c r="S34" s="55">
        <f t="shared" si="11"/>
        <v>756</v>
      </c>
      <c r="T34" s="55">
        <f t="shared" si="11"/>
        <v>6233</v>
      </c>
      <c r="U34" s="55">
        <f t="shared" si="11"/>
        <v>9582</v>
      </c>
      <c r="V34" s="55">
        <f>V30+V33</f>
        <v>19371</v>
      </c>
    </row>
    <row r="35" spans="2:22" s="15" customFormat="1" ht="13.5" customHeight="1">
      <c r="B35" s="90" t="s">
        <v>32</v>
      </c>
      <c r="C35" s="92"/>
      <c r="D35" s="92"/>
      <c r="E35" s="92"/>
      <c r="F35" s="92"/>
      <c r="G35" s="92"/>
      <c r="H35" s="92"/>
      <c r="I35" s="92"/>
      <c r="J35" s="50" t="s">
        <v>111</v>
      </c>
      <c r="K35" s="55">
        <v>8748</v>
      </c>
      <c r="L35" s="55">
        <f>K35+L34</f>
        <v>3984</v>
      </c>
      <c r="M35" s="55">
        <f>L35+M34</f>
        <v>-6505</v>
      </c>
      <c r="N35" s="55">
        <f aca="true" t="shared" si="12" ref="N35:V35">M35+N34</f>
        <v>-13971</v>
      </c>
      <c r="O35" s="55">
        <f t="shared" si="12"/>
        <v>-31041</v>
      </c>
      <c r="P35" s="55">
        <f t="shared" si="12"/>
        <v>-45758</v>
      </c>
      <c r="Q35" s="55">
        <f t="shared" si="12"/>
        <v>-40855</v>
      </c>
      <c r="R35" s="55">
        <f t="shared" si="12"/>
        <v>-37828</v>
      </c>
      <c r="S35" s="55">
        <f t="shared" si="12"/>
        <v>-37072</v>
      </c>
      <c r="T35" s="55">
        <f t="shared" si="12"/>
        <v>-30839</v>
      </c>
      <c r="U35" s="55">
        <f t="shared" si="12"/>
        <v>-21257</v>
      </c>
      <c r="V35" s="55">
        <f t="shared" si="12"/>
        <v>-1886</v>
      </c>
    </row>
    <row r="36" spans="2:22" s="15" customFormat="1" ht="13.5" customHeight="1">
      <c r="B36" s="86" t="s">
        <v>33</v>
      </c>
      <c r="C36" s="108"/>
      <c r="D36" s="108"/>
      <c r="E36" s="108"/>
      <c r="F36" s="108"/>
      <c r="G36" s="108"/>
      <c r="H36" s="108"/>
      <c r="I36" s="108"/>
      <c r="J36" s="51" t="s">
        <v>112</v>
      </c>
      <c r="K36" s="55">
        <v>235977</v>
      </c>
      <c r="L36" s="55">
        <v>183904</v>
      </c>
      <c r="M36" s="55">
        <v>184675</v>
      </c>
      <c r="N36" s="55">
        <v>288454</v>
      </c>
      <c r="O36" s="55">
        <v>287933</v>
      </c>
      <c r="P36" s="55">
        <v>287933</v>
      </c>
      <c r="Q36" s="55">
        <v>285068</v>
      </c>
      <c r="R36" s="55">
        <v>296830</v>
      </c>
      <c r="S36" s="55">
        <v>304515</v>
      </c>
      <c r="T36" s="55">
        <v>310095</v>
      </c>
      <c r="U36" s="55">
        <v>325269</v>
      </c>
      <c r="V36" s="55">
        <v>341074</v>
      </c>
    </row>
    <row r="37" spans="2:22" s="15" customFormat="1" ht="13.5" customHeight="1">
      <c r="B37" s="32"/>
      <c r="C37" s="33"/>
      <c r="D37" s="26"/>
      <c r="E37" s="26"/>
      <c r="F37" s="26"/>
      <c r="G37" s="90" t="s">
        <v>35</v>
      </c>
      <c r="H37" s="79"/>
      <c r="I37" s="79"/>
      <c r="J37" s="80"/>
      <c r="K37" s="55">
        <v>44752</v>
      </c>
      <c r="L37" s="55">
        <v>21424</v>
      </c>
      <c r="M37" s="55">
        <v>42524</v>
      </c>
      <c r="N37" s="55">
        <v>27675</v>
      </c>
      <c r="O37" s="55">
        <v>31500</v>
      </c>
      <c r="P37" s="55">
        <v>31500</v>
      </c>
      <c r="Q37" s="55">
        <v>31500</v>
      </c>
      <c r="R37" s="55">
        <v>31500</v>
      </c>
      <c r="S37" s="55">
        <v>31500</v>
      </c>
      <c r="T37" s="55">
        <v>31500</v>
      </c>
      <c r="U37" s="55">
        <v>6500</v>
      </c>
      <c r="V37" s="55">
        <v>6500</v>
      </c>
    </row>
    <row r="38" spans="2:22" s="15" customFormat="1" ht="13.5" customHeight="1">
      <c r="B38" s="111" t="s">
        <v>36</v>
      </c>
      <c r="C38" s="112"/>
      <c r="D38" s="112"/>
      <c r="E38" s="112"/>
      <c r="F38" s="112"/>
      <c r="G38" s="112"/>
      <c r="H38" s="112"/>
      <c r="I38" s="112"/>
      <c r="J38" s="31" t="s">
        <v>113</v>
      </c>
      <c r="K38" s="55">
        <v>167112</v>
      </c>
      <c r="L38" s="55">
        <v>134773</v>
      </c>
      <c r="M38" s="55">
        <v>147431</v>
      </c>
      <c r="N38" s="55">
        <v>140406</v>
      </c>
      <c r="O38" s="55">
        <v>144594</v>
      </c>
      <c r="P38" s="55">
        <v>149119</v>
      </c>
      <c r="Q38" s="55">
        <v>150509</v>
      </c>
      <c r="R38" s="55">
        <v>148359</v>
      </c>
      <c r="S38" s="55">
        <v>141586</v>
      </c>
      <c r="T38" s="55">
        <v>123629</v>
      </c>
      <c r="U38" s="55">
        <v>119231</v>
      </c>
      <c r="V38" s="55">
        <v>115428</v>
      </c>
    </row>
    <row r="39" spans="2:22" s="15" customFormat="1" ht="13.5" customHeight="1">
      <c r="B39" s="61"/>
      <c r="C39" s="62"/>
      <c r="D39" s="62"/>
      <c r="E39" s="62"/>
      <c r="F39" s="62"/>
      <c r="G39" s="90" t="s">
        <v>143</v>
      </c>
      <c r="H39" s="79"/>
      <c r="I39" s="79"/>
      <c r="J39" s="80"/>
      <c r="K39" s="55">
        <v>108154</v>
      </c>
      <c r="L39" s="55">
        <v>111096</v>
      </c>
      <c r="M39" s="55">
        <v>114126</v>
      </c>
      <c r="N39" s="55">
        <v>117248</v>
      </c>
      <c r="O39" s="55">
        <v>121436</v>
      </c>
      <c r="P39" s="55">
        <v>125961</v>
      </c>
      <c r="Q39" s="55">
        <v>126851</v>
      </c>
      <c r="R39" s="55">
        <v>124701</v>
      </c>
      <c r="S39" s="55">
        <v>117928</v>
      </c>
      <c r="T39" s="55">
        <v>99971</v>
      </c>
      <c r="U39" s="55">
        <v>95573</v>
      </c>
      <c r="V39" s="55">
        <v>91770</v>
      </c>
    </row>
    <row r="40" spans="2:22" s="15" customFormat="1" ht="13.5" customHeight="1">
      <c r="B40" s="34"/>
      <c r="C40" s="35"/>
      <c r="D40" s="21"/>
      <c r="E40" s="21"/>
      <c r="F40" s="21"/>
      <c r="G40" s="90" t="s">
        <v>34</v>
      </c>
      <c r="H40" s="79"/>
      <c r="I40" s="79"/>
      <c r="J40" s="80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2:22" s="15" customFormat="1" ht="13.5" customHeight="1">
      <c r="B41" s="34"/>
      <c r="C41" s="35"/>
      <c r="D41" s="21"/>
      <c r="E41" s="21"/>
      <c r="F41" s="21"/>
      <c r="G41" s="90" t="s">
        <v>37</v>
      </c>
      <c r="H41" s="79"/>
      <c r="I41" s="79"/>
      <c r="J41" s="80"/>
      <c r="K41" s="55">
        <v>58801</v>
      </c>
      <c r="L41" s="55">
        <v>23518</v>
      </c>
      <c r="M41" s="55">
        <v>33147</v>
      </c>
      <c r="N41" s="55">
        <v>23000</v>
      </c>
      <c r="O41" s="55">
        <v>23000</v>
      </c>
      <c r="P41" s="55">
        <v>23000</v>
      </c>
      <c r="Q41" s="55">
        <v>23500</v>
      </c>
      <c r="R41" s="55">
        <v>23500</v>
      </c>
      <c r="S41" s="55">
        <v>23500</v>
      </c>
      <c r="T41" s="55">
        <v>23500</v>
      </c>
      <c r="U41" s="55">
        <v>23500</v>
      </c>
      <c r="V41" s="55">
        <v>23500</v>
      </c>
    </row>
    <row r="42" spans="2:22" s="15" customFormat="1" ht="13.5" customHeight="1">
      <c r="B42" s="86" t="s">
        <v>38</v>
      </c>
      <c r="C42" s="87"/>
      <c r="D42" s="87"/>
      <c r="E42" s="87"/>
      <c r="F42" s="87"/>
      <c r="G42" s="36"/>
      <c r="H42" s="37" t="s">
        <v>114</v>
      </c>
      <c r="I42" s="109" t="s">
        <v>115</v>
      </c>
      <c r="J42" s="115" t="s">
        <v>116</v>
      </c>
      <c r="K42" s="76">
        <f>K35/(K4-K6)*100</f>
        <v>4.207266046574262</v>
      </c>
      <c r="L42" s="76">
        <f>L35/(L4-L6)*100</f>
        <v>1.9270394985053836</v>
      </c>
      <c r="M42" s="76">
        <f aca="true" t="shared" si="13" ref="M42:T42">M35/(M4-M6)*100</f>
        <v>-3.1716235982447585</v>
      </c>
      <c r="N42" s="76">
        <f t="shared" si="13"/>
        <v>-6.88243552796867</v>
      </c>
      <c r="O42" s="76">
        <f t="shared" si="13"/>
        <v>-15.444743532970778</v>
      </c>
      <c r="P42" s="76">
        <f t="shared" si="13"/>
        <v>-22.938180505704718</v>
      </c>
      <c r="Q42" s="76">
        <f t="shared" si="13"/>
        <v>-18.963164441803904</v>
      </c>
      <c r="R42" s="76">
        <f t="shared" si="13"/>
        <v>-17.74080084042284</v>
      </c>
      <c r="S42" s="76">
        <f t="shared" si="13"/>
        <v>-17.56908538579289</v>
      </c>
      <c r="T42" s="76">
        <f t="shared" si="13"/>
        <v>-14.732029828072973</v>
      </c>
      <c r="U42" s="76">
        <f>U35/(U4-U6)*100</f>
        <v>-10.290458440238176</v>
      </c>
      <c r="V42" s="76">
        <f>V35/(V4-V6)*100</f>
        <v>-0.922917319135609</v>
      </c>
    </row>
    <row r="43" spans="2:22" s="15" customFormat="1" ht="13.5" customHeight="1">
      <c r="B43" s="88"/>
      <c r="C43" s="89"/>
      <c r="D43" s="89"/>
      <c r="E43" s="89"/>
      <c r="F43" s="89"/>
      <c r="G43" s="38"/>
      <c r="H43" s="29" t="s">
        <v>117</v>
      </c>
      <c r="I43" s="110"/>
      <c r="J43" s="11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2:22" ht="31.5" customHeight="1">
      <c r="B44" s="83" t="s">
        <v>142</v>
      </c>
      <c r="C44" s="82"/>
      <c r="D44" s="82"/>
      <c r="E44" s="82"/>
      <c r="F44" s="82"/>
      <c r="G44" s="82"/>
      <c r="H44" s="82"/>
      <c r="I44" s="82"/>
      <c r="J44" s="52" t="s">
        <v>118</v>
      </c>
      <c r="K44" s="56">
        <v>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2:22" ht="13.5" customHeight="1">
      <c r="B45" s="81" t="s">
        <v>87</v>
      </c>
      <c r="C45" s="82"/>
      <c r="D45" s="82"/>
      <c r="E45" s="82"/>
      <c r="F45" s="82"/>
      <c r="G45" s="82"/>
      <c r="H45" s="91" t="s">
        <v>86</v>
      </c>
      <c r="I45" s="91"/>
      <c r="J45" s="52" t="s">
        <v>119</v>
      </c>
      <c r="K45" s="57">
        <f aca="true" t="shared" si="14" ref="K45:U45">K4-K6</f>
        <v>207926</v>
      </c>
      <c r="L45" s="57">
        <f t="shared" si="14"/>
        <v>206742</v>
      </c>
      <c r="M45" s="57">
        <f t="shared" si="14"/>
        <v>205100</v>
      </c>
      <c r="N45" s="57">
        <f t="shared" si="14"/>
        <v>202995</v>
      </c>
      <c r="O45" s="57">
        <f t="shared" si="14"/>
        <v>200981</v>
      </c>
      <c r="P45" s="57">
        <f t="shared" si="14"/>
        <v>199484</v>
      </c>
      <c r="Q45" s="57">
        <f t="shared" si="14"/>
        <v>215444</v>
      </c>
      <c r="R45" s="57">
        <f t="shared" si="14"/>
        <v>213226</v>
      </c>
      <c r="S45" s="57">
        <f t="shared" si="14"/>
        <v>211007</v>
      </c>
      <c r="T45" s="57">
        <f t="shared" si="14"/>
        <v>209333</v>
      </c>
      <c r="U45" s="57">
        <f t="shared" si="14"/>
        <v>206570</v>
      </c>
      <c r="V45" s="57">
        <f>V4-V6</f>
        <v>204352</v>
      </c>
    </row>
    <row r="46" spans="2:22" ht="27" customHeight="1">
      <c r="B46" s="106" t="s">
        <v>94</v>
      </c>
      <c r="C46" s="107"/>
      <c r="D46" s="107"/>
      <c r="E46" s="107"/>
      <c r="F46" s="107"/>
      <c r="G46" s="107"/>
      <c r="H46" s="78" t="s">
        <v>120</v>
      </c>
      <c r="I46" s="79"/>
      <c r="J46" s="80"/>
      <c r="K46" s="58">
        <v>0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2:22" ht="31.5" customHeight="1">
      <c r="B47" s="117" t="s">
        <v>130</v>
      </c>
      <c r="C47" s="82"/>
      <c r="D47" s="82"/>
      <c r="E47" s="82"/>
      <c r="F47" s="82"/>
      <c r="G47" s="82"/>
      <c r="H47" s="82"/>
      <c r="I47" s="82"/>
      <c r="J47" s="52" t="s">
        <v>121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2:22" ht="32.25" customHeight="1">
      <c r="B48" s="113" t="s">
        <v>95</v>
      </c>
      <c r="C48" s="114"/>
      <c r="D48" s="114"/>
      <c r="E48" s="114"/>
      <c r="F48" s="114"/>
      <c r="G48" s="114"/>
      <c r="H48" s="114"/>
      <c r="I48" s="114"/>
      <c r="J48" s="53" t="s">
        <v>122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spans="2:22" ht="32.25" customHeight="1">
      <c r="B49" s="83" t="s">
        <v>96</v>
      </c>
      <c r="C49" s="82"/>
      <c r="D49" s="82"/>
      <c r="E49" s="82"/>
      <c r="F49" s="82"/>
      <c r="G49" s="82"/>
      <c r="H49" s="82"/>
      <c r="I49" s="82"/>
      <c r="J49" s="52" t="s">
        <v>123</v>
      </c>
      <c r="K49" s="57"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2:22" ht="27" customHeight="1">
      <c r="B50" s="106" t="s">
        <v>97</v>
      </c>
      <c r="C50" s="107"/>
      <c r="D50" s="107"/>
      <c r="E50" s="107"/>
      <c r="F50" s="107"/>
      <c r="G50" s="107"/>
      <c r="H50" s="78" t="s">
        <v>124</v>
      </c>
      <c r="I50" s="79"/>
      <c r="J50" s="80"/>
      <c r="K50" s="58">
        <v>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2" spans="12:22" ht="13.5"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2:22" ht="13.5"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1:22" ht="13.5"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</sheetData>
  <sheetProtection/>
  <mergeCells count="79">
    <mergeCell ref="Q42:Q43"/>
    <mergeCell ref="R42:R43"/>
    <mergeCell ref="S42:S43"/>
    <mergeCell ref="T42:T43"/>
    <mergeCell ref="K42:K43"/>
    <mergeCell ref="L42:L43"/>
    <mergeCell ref="M42:M43"/>
    <mergeCell ref="N42:N43"/>
    <mergeCell ref="O42:O43"/>
    <mergeCell ref="P42:P43"/>
    <mergeCell ref="F12:J12"/>
    <mergeCell ref="B46:G46"/>
    <mergeCell ref="G24:J24"/>
    <mergeCell ref="C4:C14"/>
    <mergeCell ref="G19:J19"/>
    <mergeCell ref="F27:J27"/>
    <mergeCell ref="F28:J28"/>
    <mergeCell ref="E15:J15"/>
    <mergeCell ref="G11:J11"/>
    <mergeCell ref="B4:B30"/>
    <mergeCell ref="G41:J41"/>
    <mergeCell ref="B47:I47"/>
    <mergeCell ref="G10:J10"/>
    <mergeCell ref="B32:H32"/>
    <mergeCell ref="B35:I35"/>
    <mergeCell ref="B34:H34"/>
    <mergeCell ref="F16:J16"/>
    <mergeCell ref="F20:J20"/>
    <mergeCell ref="G17:J17"/>
    <mergeCell ref="G18:J18"/>
    <mergeCell ref="R2:R3"/>
    <mergeCell ref="B50:G50"/>
    <mergeCell ref="H50:J50"/>
    <mergeCell ref="B36:I36"/>
    <mergeCell ref="I42:I43"/>
    <mergeCell ref="B38:I38"/>
    <mergeCell ref="B48:I48"/>
    <mergeCell ref="B49:I49"/>
    <mergeCell ref="J42:J43"/>
    <mergeCell ref="G37:J37"/>
    <mergeCell ref="N2:N3"/>
    <mergeCell ref="E4:H4"/>
    <mergeCell ref="E8:J8"/>
    <mergeCell ref="V2:V3"/>
    <mergeCell ref="T2:T3"/>
    <mergeCell ref="P2:P3"/>
    <mergeCell ref="F5:J5"/>
    <mergeCell ref="S2:S3"/>
    <mergeCell ref="O2:O3"/>
    <mergeCell ref="Q2:Q3"/>
    <mergeCell ref="U2:U3"/>
    <mergeCell ref="F6:H6"/>
    <mergeCell ref="F7:J7"/>
    <mergeCell ref="F13:J13"/>
    <mergeCell ref="F9:J9"/>
    <mergeCell ref="C30:F30"/>
    <mergeCell ref="C15:C29"/>
    <mergeCell ref="M2:M3"/>
    <mergeCell ref="D14:I14"/>
    <mergeCell ref="H30:I30"/>
    <mergeCell ref="E26:J26"/>
    <mergeCell ref="G21:J21"/>
    <mergeCell ref="G22:J22"/>
    <mergeCell ref="G23:J23"/>
    <mergeCell ref="I34:J34"/>
    <mergeCell ref="B31:H31"/>
    <mergeCell ref="H33:I33"/>
    <mergeCell ref="F25:J25"/>
    <mergeCell ref="B33:F33"/>
    <mergeCell ref="U42:U43"/>
    <mergeCell ref="V42:V43"/>
    <mergeCell ref="H46:J46"/>
    <mergeCell ref="B45:G45"/>
    <mergeCell ref="B44:I44"/>
    <mergeCell ref="D29:I29"/>
    <mergeCell ref="B42:F43"/>
    <mergeCell ref="G40:J40"/>
    <mergeCell ref="G39:J39"/>
    <mergeCell ref="H45:I45"/>
  </mergeCells>
  <printOptions/>
  <pageMargins left="0.4724409448818898" right="0.4724409448818898" top="0.984251968503937" bottom="0.3937007874015748" header="0.5118110236220472" footer="0.35433070866141736"/>
  <pageSetup fitToWidth="0" fitToHeight="1" horizontalDpi="600" verticalDpi="600" orientation="landscape" paperSize="9" scale="68" r:id="rId2"/>
  <headerFooter alignWithMargins="0">
    <oddHeader>&amp;L&amp;12様式第2号（法適用企業・収益的収支）&amp;C&amp;"ＭＳ ゴシック,標準"
&amp;"ＭＳ Ｐゴシック,標準"&amp;20投資・財政計画&amp;R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"/>
  <sheetViews>
    <sheetView showZeros="0" zoomScaleSheetLayoutView="85" zoomScalePageLayoutView="40" workbookViewId="0" topLeftCell="A1">
      <selection activeCell="L17" sqref="L17"/>
    </sheetView>
  </sheetViews>
  <sheetFormatPr defaultColWidth="9.00390625" defaultRowHeight="13.5"/>
  <cols>
    <col min="1" max="1" width="4.75390625" style="1" customWidth="1"/>
    <col min="2" max="3" width="3.50390625" style="1" customWidth="1"/>
    <col min="4" max="4" width="3.875" style="43" customWidth="1"/>
    <col min="5" max="5" width="3.875" style="1" customWidth="1"/>
    <col min="6" max="6" width="3.125" style="1" customWidth="1"/>
    <col min="7" max="7" width="5.75390625" style="1" customWidth="1"/>
    <col min="8" max="8" width="7.375" style="1" customWidth="1"/>
    <col min="9" max="9" width="4.00390625" style="2" customWidth="1"/>
    <col min="10" max="21" width="12.125" style="1" customWidth="1"/>
    <col min="22" max="16384" width="9.00390625" style="1" customWidth="1"/>
  </cols>
  <sheetData>
    <row r="1" ht="13.5">
      <c r="U1" s="2" t="s">
        <v>49</v>
      </c>
    </row>
    <row r="2" spans="2:21" s="8" customFormat="1" ht="13.5">
      <c r="B2" s="3"/>
      <c r="C2" s="4"/>
      <c r="D2" s="44"/>
      <c r="E2" s="4"/>
      <c r="F2" s="4"/>
      <c r="G2" s="4"/>
      <c r="H2" s="5" t="s">
        <v>50</v>
      </c>
      <c r="I2" s="6"/>
      <c r="J2" s="7" t="s">
        <v>43</v>
      </c>
      <c r="K2" s="7" t="s">
        <v>51</v>
      </c>
      <c r="L2" s="96" t="s">
        <v>45</v>
      </c>
      <c r="M2" s="96" t="s">
        <v>156</v>
      </c>
      <c r="N2" s="96" t="s">
        <v>147</v>
      </c>
      <c r="O2" s="96" t="s">
        <v>148</v>
      </c>
      <c r="P2" s="96" t="s">
        <v>149</v>
      </c>
      <c r="Q2" s="96" t="s">
        <v>150</v>
      </c>
      <c r="R2" s="96" t="s">
        <v>151</v>
      </c>
      <c r="S2" s="96" t="s">
        <v>152</v>
      </c>
      <c r="T2" s="96" t="s">
        <v>153</v>
      </c>
      <c r="U2" s="96" t="s">
        <v>154</v>
      </c>
    </row>
    <row r="3" spans="2:21" s="8" customFormat="1" ht="27.75" customHeight="1">
      <c r="B3" s="9"/>
      <c r="C3" s="10"/>
      <c r="D3" s="10" t="s">
        <v>52</v>
      </c>
      <c r="E3" s="10"/>
      <c r="F3" s="10"/>
      <c r="G3" s="10"/>
      <c r="H3" s="10"/>
      <c r="I3" s="11"/>
      <c r="J3" s="12" t="s">
        <v>41</v>
      </c>
      <c r="K3" s="12" t="s">
        <v>41</v>
      </c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2:21" s="15" customFormat="1" ht="15.75" customHeight="1">
      <c r="B4" s="101" t="s">
        <v>53</v>
      </c>
      <c r="C4" s="101" t="s">
        <v>54</v>
      </c>
      <c r="D4" s="40" t="s">
        <v>12</v>
      </c>
      <c r="E4" s="92" t="s">
        <v>55</v>
      </c>
      <c r="F4" s="92"/>
      <c r="G4" s="92"/>
      <c r="H4" s="92"/>
      <c r="I4" s="123"/>
      <c r="J4" s="15">
        <v>32200</v>
      </c>
      <c r="K4" s="55">
        <v>24700</v>
      </c>
      <c r="L4" s="55">
        <v>41900</v>
      </c>
      <c r="M4" s="55">
        <v>25000</v>
      </c>
      <c r="N4" s="55">
        <v>25000</v>
      </c>
      <c r="O4" s="55">
        <v>25000</v>
      </c>
      <c r="P4" s="55">
        <v>97000</v>
      </c>
      <c r="Q4" s="55">
        <v>169000</v>
      </c>
      <c r="R4" s="55">
        <v>169000</v>
      </c>
      <c r="S4" s="55">
        <v>35000</v>
      </c>
      <c r="T4" s="55">
        <v>180000</v>
      </c>
      <c r="U4" s="55">
        <v>18800</v>
      </c>
    </row>
    <row r="5" spans="2:21" s="15" customFormat="1" ht="15.75" customHeight="1">
      <c r="B5" s="102"/>
      <c r="C5" s="102"/>
      <c r="D5" s="60"/>
      <c r="E5" s="90" t="s">
        <v>144</v>
      </c>
      <c r="F5" s="92"/>
      <c r="G5" s="92"/>
      <c r="H5" s="92"/>
      <c r="I5" s="93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2:21" s="15" customFormat="1" ht="15.75" customHeight="1">
      <c r="B6" s="128"/>
      <c r="C6" s="128"/>
      <c r="D6" s="13" t="s">
        <v>56</v>
      </c>
      <c r="E6" s="92" t="s">
        <v>57</v>
      </c>
      <c r="F6" s="92"/>
      <c r="G6" s="92"/>
      <c r="H6" s="92"/>
      <c r="I6" s="123"/>
      <c r="J6" s="15">
        <v>58593</v>
      </c>
      <c r="K6" s="55">
        <v>29888</v>
      </c>
      <c r="L6" s="55">
        <v>31035</v>
      </c>
      <c r="M6" s="55">
        <v>32227</v>
      </c>
      <c r="N6" s="55">
        <v>33465</v>
      </c>
      <c r="O6" s="55">
        <v>34753</v>
      </c>
      <c r="P6" s="55">
        <v>36090</v>
      </c>
      <c r="Q6" s="55">
        <v>34151</v>
      </c>
      <c r="R6" s="55">
        <v>29907</v>
      </c>
      <c r="S6" s="55">
        <v>22706</v>
      </c>
      <c r="T6" s="55">
        <v>5498</v>
      </c>
      <c r="U6" s="55">
        <v>6457</v>
      </c>
    </row>
    <row r="7" spans="2:21" s="15" customFormat="1" ht="15.75" customHeight="1">
      <c r="B7" s="128"/>
      <c r="C7" s="128"/>
      <c r="D7" s="40" t="s">
        <v>58</v>
      </c>
      <c r="E7" s="85" t="s">
        <v>59</v>
      </c>
      <c r="F7" s="85"/>
      <c r="G7" s="85"/>
      <c r="H7" s="85"/>
      <c r="I7" s="146"/>
      <c r="J7" s="55">
        <v>21067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2:21" s="15" customFormat="1" ht="15.75" customHeight="1">
      <c r="B8" s="128"/>
      <c r="C8" s="128"/>
      <c r="D8" s="13" t="s">
        <v>60</v>
      </c>
      <c r="E8" s="92" t="s">
        <v>61</v>
      </c>
      <c r="F8" s="92"/>
      <c r="G8" s="92"/>
      <c r="H8" s="92"/>
      <c r="I8" s="123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2:21" s="15" customFormat="1" ht="15.75" customHeight="1">
      <c r="B9" s="128"/>
      <c r="C9" s="128"/>
      <c r="D9" s="13" t="s">
        <v>62</v>
      </c>
      <c r="E9" s="92" t="s">
        <v>63</v>
      </c>
      <c r="F9" s="92"/>
      <c r="G9" s="92"/>
      <c r="H9" s="92"/>
      <c r="I9" s="123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2:21" s="15" customFormat="1" ht="15.75" customHeight="1">
      <c r="B10" s="128"/>
      <c r="C10" s="128"/>
      <c r="D10" s="13" t="s">
        <v>64</v>
      </c>
      <c r="E10" s="92" t="s">
        <v>65</v>
      </c>
      <c r="F10" s="92"/>
      <c r="G10" s="92"/>
      <c r="H10" s="92"/>
      <c r="I10" s="123"/>
      <c r="J10" s="15">
        <v>26652</v>
      </c>
      <c r="K10" s="55">
        <v>14648</v>
      </c>
      <c r="L10" s="55">
        <v>40054</v>
      </c>
      <c r="M10" s="55">
        <v>25000</v>
      </c>
      <c r="N10" s="55">
        <v>25000</v>
      </c>
      <c r="O10" s="55">
        <v>25000</v>
      </c>
      <c r="P10" s="55">
        <v>25000</v>
      </c>
      <c r="Q10" s="55">
        <v>25000</v>
      </c>
      <c r="R10" s="55">
        <v>25000</v>
      </c>
      <c r="S10" s="55">
        <v>25000</v>
      </c>
      <c r="T10" s="55">
        <v>25000</v>
      </c>
      <c r="U10" s="55">
        <v>18879</v>
      </c>
    </row>
    <row r="11" spans="2:21" s="15" customFormat="1" ht="15.75" customHeight="1">
      <c r="B11" s="128"/>
      <c r="C11" s="128"/>
      <c r="D11" s="13" t="s">
        <v>66</v>
      </c>
      <c r="E11" s="92" t="s">
        <v>67</v>
      </c>
      <c r="F11" s="92"/>
      <c r="G11" s="92"/>
      <c r="H11" s="92"/>
      <c r="I11" s="123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2:21" s="15" customFormat="1" ht="15.75" customHeight="1">
      <c r="B12" s="128"/>
      <c r="C12" s="128"/>
      <c r="D12" s="13" t="s">
        <v>89</v>
      </c>
      <c r="E12" s="92" t="s">
        <v>68</v>
      </c>
      <c r="F12" s="92"/>
      <c r="G12" s="92"/>
      <c r="H12" s="92"/>
      <c r="I12" s="123"/>
      <c r="J12" s="15">
        <v>6177</v>
      </c>
      <c r="K12" s="55">
        <v>1965</v>
      </c>
      <c r="L12" s="55">
        <v>4600</v>
      </c>
      <c r="M12" s="55">
        <v>4600</v>
      </c>
      <c r="N12" s="55">
        <v>4600</v>
      </c>
      <c r="O12" s="55">
        <v>4600</v>
      </c>
      <c r="P12" s="55">
        <v>4600</v>
      </c>
      <c r="Q12" s="55">
        <v>3900</v>
      </c>
      <c r="R12" s="55">
        <v>3900</v>
      </c>
      <c r="S12" s="55">
        <v>3900</v>
      </c>
      <c r="T12" s="55">
        <v>900</v>
      </c>
      <c r="U12" s="55">
        <v>900</v>
      </c>
    </row>
    <row r="13" spans="2:21" s="15" customFormat="1" ht="15.75" customHeight="1">
      <c r="B13" s="128"/>
      <c r="C13" s="128"/>
      <c r="D13" s="13" t="s">
        <v>90</v>
      </c>
      <c r="E13" s="92" t="s">
        <v>5</v>
      </c>
      <c r="F13" s="92"/>
      <c r="G13" s="92"/>
      <c r="H13" s="92"/>
      <c r="I13" s="123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2:21" s="15" customFormat="1" ht="15.75" customHeight="1">
      <c r="B14" s="128"/>
      <c r="C14" s="128"/>
      <c r="D14" s="143" t="s">
        <v>69</v>
      </c>
      <c r="E14" s="144"/>
      <c r="F14" s="144"/>
      <c r="G14" s="144"/>
      <c r="H14" s="144"/>
      <c r="I14" s="50" t="s">
        <v>13</v>
      </c>
      <c r="J14" s="55">
        <f aca="true" t="shared" si="0" ref="J14:T14">SUM(J4:J13)</f>
        <v>144689</v>
      </c>
      <c r="K14" s="55">
        <f t="shared" si="0"/>
        <v>71201</v>
      </c>
      <c r="L14" s="55">
        <f t="shared" si="0"/>
        <v>117589</v>
      </c>
      <c r="M14" s="55">
        <f t="shared" si="0"/>
        <v>86827</v>
      </c>
      <c r="N14" s="55">
        <f t="shared" si="0"/>
        <v>88065</v>
      </c>
      <c r="O14" s="55">
        <f t="shared" si="0"/>
        <v>89353</v>
      </c>
      <c r="P14" s="55">
        <f t="shared" si="0"/>
        <v>162690</v>
      </c>
      <c r="Q14" s="55">
        <f t="shared" si="0"/>
        <v>232051</v>
      </c>
      <c r="R14" s="55">
        <f t="shared" si="0"/>
        <v>227807</v>
      </c>
      <c r="S14" s="55">
        <f t="shared" si="0"/>
        <v>86606</v>
      </c>
      <c r="T14" s="55">
        <f t="shared" si="0"/>
        <v>211398</v>
      </c>
      <c r="U14" s="55">
        <f>SUM(U4:U13)</f>
        <v>45036</v>
      </c>
    </row>
    <row r="15" spans="2:21" s="15" customFormat="1" ht="27.75" customHeight="1">
      <c r="B15" s="128"/>
      <c r="C15" s="128"/>
      <c r="D15" s="138" t="s">
        <v>133</v>
      </c>
      <c r="E15" s="142"/>
      <c r="F15" s="142"/>
      <c r="G15" s="142"/>
      <c r="H15" s="142"/>
      <c r="I15" s="50" t="s">
        <v>15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2:21" s="15" customFormat="1" ht="15.75" customHeight="1">
      <c r="B16" s="128"/>
      <c r="C16" s="128"/>
      <c r="D16" s="23"/>
      <c r="E16" s="145" t="s">
        <v>70</v>
      </c>
      <c r="F16" s="145"/>
      <c r="G16" s="94" t="s">
        <v>132</v>
      </c>
      <c r="H16" s="94"/>
      <c r="I16" s="50" t="s">
        <v>131</v>
      </c>
      <c r="J16" s="55">
        <f aca="true" t="shared" si="1" ref="J16:T16">J14-J15</f>
        <v>144689</v>
      </c>
      <c r="K16" s="55">
        <f t="shared" si="1"/>
        <v>71201</v>
      </c>
      <c r="L16" s="55">
        <f t="shared" si="1"/>
        <v>117589</v>
      </c>
      <c r="M16" s="55">
        <f t="shared" si="1"/>
        <v>86827</v>
      </c>
      <c r="N16" s="55">
        <f t="shared" si="1"/>
        <v>88065</v>
      </c>
      <c r="O16" s="55">
        <f t="shared" si="1"/>
        <v>89353</v>
      </c>
      <c r="P16" s="55">
        <f t="shared" si="1"/>
        <v>162690</v>
      </c>
      <c r="Q16" s="55">
        <f t="shared" si="1"/>
        <v>232051</v>
      </c>
      <c r="R16" s="55">
        <f t="shared" si="1"/>
        <v>227807</v>
      </c>
      <c r="S16" s="55">
        <f t="shared" si="1"/>
        <v>86606</v>
      </c>
      <c r="T16" s="55">
        <f t="shared" si="1"/>
        <v>211398</v>
      </c>
      <c r="U16" s="55">
        <f>U14-U15</f>
        <v>45036</v>
      </c>
    </row>
    <row r="17" spans="2:21" s="15" customFormat="1" ht="15.75" customHeight="1">
      <c r="B17" s="128"/>
      <c r="C17" s="101" t="s">
        <v>71</v>
      </c>
      <c r="D17" s="40" t="s">
        <v>12</v>
      </c>
      <c r="E17" s="85" t="s">
        <v>72</v>
      </c>
      <c r="F17" s="85"/>
      <c r="G17" s="85"/>
      <c r="H17" s="127"/>
      <c r="I17" s="146"/>
      <c r="J17" s="59">
        <v>129207</v>
      </c>
      <c r="K17" s="59">
        <v>67602</v>
      </c>
      <c r="L17" s="59">
        <v>94064</v>
      </c>
      <c r="M17" s="59">
        <v>60900</v>
      </c>
      <c r="N17" s="59">
        <v>53000</v>
      </c>
      <c r="O17" s="59">
        <v>53000</v>
      </c>
      <c r="P17" s="59">
        <v>125250</v>
      </c>
      <c r="Q17" s="59">
        <v>197225</v>
      </c>
      <c r="R17" s="59">
        <v>197225</v>
      </c>
      <c r="S17" s="59">
        <v>63870</v>
      </c>
      <c r="T17" s="59">
        <v>205250</v>
      </c>
      <c r="U17" s="59">
        <v>37758</v>
      </c>
    </row>
    <row r="18" spans="2:21" s="15" customFormat="1" ht="15.75" customHeight="1">
      <c r="B18" s="128"/>
      <c r="C18" s="102"/>
      <c r="D18" s="41"/>
      <c r="E18" s="90" t="s">
        <v>73</v>
      </c>
      <c r="F18" s="92"/>
      <c r="G18" s="92"/>
      <c r="H18" s="107"/>
      <c r="I18" s="123"/>
      <c r="J18" s="59"/>
      <c r="K18" s="59">
        <v>7952</v>
      </c>
      <c r="L18" s="59">
        <v>7914</v>
      </c>
      <c r="M18" s="59">
        <v>7900</v>
      </c>
      <c r="N18" s="59"/>
      <c r="O18" s="59"/>
      <c r="P18" s="59"/>
      <c r="Q18" s="59"/>
      <c r="R18" s="59"/>
      <c r="S18" s="59"/>
      <c r="T18" s="59"/>
      <c r="U18" s="59"/>
    </row>
    <row r="19" spans="2:21" s="15" customFormat="1" ht="15.75" customHeight="1">
      <c r="B19" s="128"/>
      <c r="C19" s="102"/>
      <c r="D19" s="13" t="s">
        <v>16</v>
      </c>
      <c r="E19" s="92" t="s">
        <v>74</v>
      </c>
      <c r="F19" s="92"/>
      <c r="G19" s="92"/>
      <c r="H19" s="107"/>
      <c r="I19" s="123"/>
      <c r="J19" s="55">
        <v>105299</v>
      </c>
      <c r="K19" s="55">
        <v>108154</v>
      </c>
      <c r="L19" s="55">
        <v>111096</v>
      </c>
      <c r="M19" s="55">
        <v>114126</v>
      </c>
      <c r="N19" s="55">
        <v>117248</v>
      </c>
      <c r="O19" s="55">
        <v>121436</v>
      </c>
      <c r="P19" s="55">
        <v>125961</v>
      </c>
      <c r="Q19" s="55">
        <v>126851</v>
      </c>
      <c r="R19" s="55">
        <v>124701</v>
      </c>
      <c r="S19" s="55">
        <v>117928</v>
      </c>
      <c r="T19" s="55">
        <v>99971</v>
      </c>
      <c r="U19" s="55">
        <v>95573</v>
      </c>
    </row>
    <row r="20" spans="2:21" s="15" customFormat="1" ht="15.75" customHeight="1">
      <c r="B20" s="128"/>
      <c r="C20" s="102"/>
      <c r="D20" s="13" t="s">
        <v>91</v>
      </c>
      <c r="E20" s="92" t="s">
        <v>75</v>
      </c>
      <c r="F20" s="92"/>
      <c r="G20" s="92"/>
      <c r="H20" s="107"/>
      <c r="I20" s="123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s="15" customFormat="1" ht="15.75" customHeight="1">
      <c r="B21" s="128"/>
      <c r="C21" s="102"/>
      <c r="D21" s="13" t="s">
        <v>84</v>
      </c>
      <c r="E21" s="92" t="s">
        <v>76</v>
      </c>
      <c r="F21" s="92"/>
      <c r="G21" s="92"/>
      <c r="H21" s="107"/>
      <c r="I21" s="12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2:21" s="15" customFormat="1" ht="15.75" customHeight="1">
      <c r="B22" s="128"/>
      <c r="C22" s="102"/>
      <c r="D22" s="13" t="s">
        <v>85</v>
      </c>
      <c r="E22" s="92" t="s">
        <v>5</v>
      </c>
      <c r="F22" s="92"/>
      <c r="G22" s="92"/>
      <c r="H22" s="107"/>
      <c r="I22" s="123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s="15" customFormat="1" ht="15.75" customHeight="1">
      <c r="B23" s="135"/>
      <c r="C23" s="103"/>
      <c r="D23" s="90" t="s">
        <v>69</v>
      </c>
      <c r="E23" s="107"/>
      <c r="F23" s="107"/>
      <c r="G23" s="107"/>
      <c r="H23" s="107"/>
      <c r="I23" s="51" t="s">
        <v>134</v>
      </c>
      <c r="J23" s="55">
        <f>J17+SUM(J19:J22)</f>
        <v>234506</v>
      </c>
      <c r="K23" s="55">
        <f>K17+SUM(K19:K22)</f>
        <v>175756</v>
      </c>
      <c r="L23" s="55">
        <f aca="true" t="shared" si="2" ref="L23:U23">L17+SUM(L19:L22)</f>
        <v>205160</v>
      </c>
      <c r="M23" s="55">
        <f t="shared" si="2"/>
        <v>175026</v>
      </c>
      <c r="N23" s="55">
        <f t="shared" si="2"/>
        <v>170248</v>
      </c>
      <c r="O23" s="55">
        <f t="shared" si="2"/>
        <v>174436</v>
      </c>
      <c r="P23" s="55">
        <f t="shared" si="2"/>
        <v>251211</v>
      </c>
      <c r="Q23" s="55">
        <f t="shared" si="2"/>
        <v>324076</v>
      </c>
      <c r="R23" s="55">
        <f t="shared" si="2"/>
        <v>321926</v>
      </c>
      <c r="S23" s="55">
        <f t="shared" si="2"/>
        <v>181798</v>
      </c>
      <c r="T23" s="55">
        <f t="shared" si="2"/>
        <v>305221</v>
      </c>
      <c r="U23" s="55">
        <f t="shared" si="2"/>
        <v>133331</v>
      </c>
    </row>
    <row r="24" spans="2:21" s="15" customFormat="1" ht="27.75" customHeight="1">
      <c r="B24" s="138" t="s">
        <v>138</v>
      </c>
      <c r="C24" s="139"/>
      <c r="D24" s="79"/>
      <c r="E24" s="79"/>
      <c r="F24" s="79"/>
      <c r="G24" s="79"/>
      <c r="H24" s="79"/>
      <c r="I24" s="50" t="s">
        <v>135</v>
      </c>
      <c r="J24" s="55">
        <f aca="true" t="shared" si="3" ref="J24:T24">J23-J16</f>
        <v>89817</v>
      </c>
      <c r="K24" s="55">
        <f t="shared" si="3"/>
        <v>104555</v>
      </c>
      <c r="L24" s="55">
        <f t="shared" si="3"/>
        <v>87571</v>
      </c>
      <c r="M24" s="55">
        <f t="shared" si="3"/>
        <v>88199</v>
      </c>
      <c r="N24" s="55">
        <f t="shared" si="3"/>
        <v>82183</v>
      </c>
      <c r="O24" s="55">
        <f t="shared" si="3"/>
        <v>85083</v>
      </c>
      <c r="P24" s="55">
        <f t="shared" si="3"/>
        <v>88521</v>
      </c>
      <c r="Q24" s="55">
        <f t="shared" si="3"/>
        <v>92025</v>
      </c>
      <c r="R24" s="55">
        <f t="shared" si="3"/>
        <v>94119</v>
      </c>
      <c r="S24" s="55">
        <f t="shared" si="3"/>
        <v>95192</v>
      </c>
      <c r="T24" s="55">
        <f t="shared" si="3"/>
        <v>93823</v>
      </c>
      <c r="U24" s="55">
        <f>U23-U16</f>
        <v>88295</v>
      </c>
    </row>
    <row r="25" spans="2:21" s="15" customFormat="1" ht="15.75" customHeight="1">
      <c r="B25" s="129" t="s">
        <v>145</v>
      </c>
      <c r="C25" s="130"/>
      <c r="D25" s="41" t="s">
        <v>12</v>
      </c>
      <c r="E25" s="92" t="s">
        <v>77</v>
      </c>
      <c r="F25" s="92"/>
      <c r="G25" s="92"/>
      <c r="H25" s="107"/>
      <c r="I25" s="123"/>
      <c r="J25" s="15">
        <v>89817</v>
      </c>
      <c r="K25" s="55">
        <v>104555</v>
      </c>
      <c r="L25" s="55">
        <v>87571</v>
      </c>
      <c r="M25" s="55">
        <v>88199</v>
      </c>
      <c r="N25" s="55">
        <v>82183</v>
      </c>
      <c r="O25" s="55">
        <v>85083</v>
      </c>
      <c r="P25" s="55">
        <v>88521</v>
      </c>
      <c r="Q25" s="55">
        <v>92025</v>
      </c>
      <c r="R25" s="55">
        <v>94119</v>
      </c>
      <c r="S25" s="55">
        <v>95192</v>
      </c>
      <c r="T25" s="55">
        <v>93823</v>
      </c>
      <c r="U25" s="55">
        <v>88295</v>
      </c>
    </row>
    <row r="26" spans="2:21" s="15" customFormat="1" ht="15.75" customHeight="1">
      <c r="B26" s="131"/>
      <c r="C26" s="132"/>
      <c r="D26" s="13" t="s">
        <v>16</v>
      </c>
      <c r="E26" s="92" t="s">
        <v>78</v>
      </c>
      <c r="F26" s="92"/>
      <c r="G26" s="92"/>
      <c r="H26" s="107"/>
      <c r="I26" s="1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2:21" s="15" customFormat="1" ht="15.75" customHeight="1">
      <c r="B27" s="131"/>
      <c r="C27" s="132"/>
      <c r="D27" s="13" t="s">
        <v>91</v>
      </c>
      <c r="E27" s="92" t="s">
        <v>79</v>
      </c>
      <c r="F27" s="92"/>
      <c r="G27" s="92"/>
      <c r="H27" s="107"/>
      <c r="I27" s="1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2:21" s="15" customFormat="1" ht="15.75" customHeight="1">
      <c r="B28" s="131"/>
      <c r="C28" s="132"/>
      <c r="D28" s="13" t="s">
        <v>84</v>
      </c>
      <c r="E28" s="92" t="s">
        <v>5</v>
      </c>
      <c r="F28" s="92"/>
      <c r="G28" s="92"/>
      <c r="H28" s="107"/>
      <c r="I28" s="1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1" s="15" customFormat="1" ht="15.75" customHeight="1">
      <c r="B29" s="133"/>
      <c r="C29" s="134"/>
      <c r="D29" s="90" t="s">
        <v>69</v>
      </c>
      <c r="E29" s="107"/>
      <c r="F29" s="107"/>
      <c r="G29" s="107"/>
      <c r="H29" s="107"/>
      <c r="I29" s="51" t="s">
        <v>88</v>
      </c>
      <c r="J29" s="55">
        <f aca="true" t="shared" si="4" ref="J29:T29">SUM(J25:J28)</f>
        <v>89817</v>
      </c>
      <c r="K29" s="55">
        <f t="shared" si="4"/>
        <v>104555</v>
      </c>
      <c r="L29" s="55">
        <f t="shared" si="4"/>
        <v>87571</v>
      </c>
      <c r="M29" s="55">
        <f t="shared" si="4"/>
        <v>88199</v>
      </c>
      <c r="N29" s="55">
        <f t="shared" si="4"/>
        <v>82183</v>
      </c>
      <c r="O29" s="55">
        <f t="shared" si="4"/>
        <v>85083</v>
      </c>
      <c r="P29" s="55">
        <f t="shared" si="4"/>
        <v>88521</v>
      </c>
      <c r="Q29" s="55">
        <f t="shared" si="4"/>
        <v>92025</v>
      </c>
      <c r="R29" s="55">
        <f t="shared" si="4"/>
        <v>94119</v>
      </c>
      <c r="S29" s="55">
        <f t="shared" si="4"/>
        <v>95192</v>
      </c>
      <c r="T29" s="55">
        <f t="shared" si="4"/>
        <v>93823</v>
      </c>
      <c r="U29" s="55">
        <f>SUM(U25:U28)</f>
        <v>88295</v>
      </c>
    </row>
    <row r="30" spans="2:21" s="15" customFormat="1" ht="15.75" customHeight="1">
      <c r="B30" s="140" t="s">
        <v>146</v>
      </c>
      <c r="C30" s="141"/>
      <c r="D30" s="141"/>
      <c r="E30" s="141"/>
      <c r="F30" s="141"/>
      <c r="G30" s="141"/>
      <c r="H30" s="136" t="s">
        <v>139</v>
      </c>
      <c r="I30" s="137"/>
      <c r="J30" s="55">
        <f aca="true" t="shared" si="5" ref="J30:T30">J24-J29</f>
        <v>0</v>
      </c>
      <c r="K30" s="55">
        <f t="shared" si="5"/>
        <v>0</v>
      </c>
      <c r="L30" s="55">
        <f t="shared" si="5"/>
        <v>0</v>
      </c>
      <c r="M30" s="55">
        <f t="shared" si="5"/>
        <v>0</v>
      </c>
      <c r="N30" s="55">
        <f t="shared" si="5"/>
        <v>0</v>
      </c>
      <c r="O30" s="55">
        <f t="shared" si="5"/>
        <v>0</v>
      </c>
      <c r="P30" s="55">
        <f t="shared" si="5"/>
        <v>0</v>
      </c>
      <c r="Q30" s="55">
        <f t="shared" si="5"/>
        <v>0</v>
      </c>
      <c r="R30" s="55">
        <f t="shared" si="5"/>
        <v>0</v>
      </c>
      <c r="S30" s="55">
        <f t="shared" si="5"/>
        <v>0</v>
      </c>
      <c r="T30" s="55">
        <f t="shared" si="5"/>
        <v>0</v>
      </c>
      <c r="U30" s="55">
        <f>U24-U29</f>
        <v>0</v>
      </c>
    </row>
    <row r="31" spans="2:21" s="15" customFormat="1" ht="15.75" customHeight="1">
      <c r="B31" s="90" t="s">
        <v>127</v>
      </c>
      <c r="C31" s="92"/>
      <c r="D31" s="92"/>
      <c r="E31" s="92"/>
      <c r="F31" s="92"/>
      <c r="G31" s="92"/>
      <c r="H31" s="92"/>
      <c r="I31" s="54" t="s">
        <v>136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s="15" customFormat="1" ht="15.75" customHeight="1">
      <c r="B32" s="90" t="s">
        <v>128</v>
      </c>
      <c r="C32" s="92"/>
      <c r="D32" s="92"/>
      <c r="E32" s="92"/>
      <c r="F32" s="92"/>
      <c r="G32" s="92"/>
      <c r="H32" s="92"/>
      <c r="I32" s="54" t="s">
        <v>137</v>
      </c>
      <c r="J32" s="55">
        <v>1752145</v>
      </c>
      <c r="K32" s="55">
        <v>1668690</v>
      </c>
      <c r="L32" s="55">
        <v>1557595</v>
      </c>
      <c r="M32" s="55">
        <v>1485369</v>
      </c>
      <c r="N32" s="55">
        <v>1393121</v>
      </c>
      <c r="O32" s="55">
        <v>1296685</v>
      </c>
      <c r="P32" s="55">
        <v>1195724</v>
      </c>
      <c r="Q32" s="55">
        <v>1165874</v>
      </c>
      <c r="R32" s="55">
        <v>1210173</v>
      </c>
      <c r="S32" s="55">
        <v>1261245</v>
      </c>
      <c r="T32" s="55">
        <v>1196274</v>
      </c>
      <c r="U32" s="55">
        <v>1280701</v>
      </c>
    </row>
    <row r="33" ht="13.5" customHeight="1"/>
    <row r="34" spans="2:21" ht="16.5" customHeight="1">
      <c r="B34" s="1" t="s">
        <v>92</v>
      </c>
      <c r="U34" s="2" t="s">
        <v>49</v>
      </c>
    </row>
    <row r="35" spans="2:21" s="8" customFormat="1" ht="13.5">
      <c r="B35" s="3"/>
      <c r="C35" s="4"/>
      <c r="D35" s="44"/>
      <c r="E35" s="4"/>
      <c r="F35" s="4"/>
      <c r="G35" s="4"/>
      <c r="H35" s="5" t="s">
        <v>50</v>
      </c>
      <c r="I35" s="6"/>
      <c r="J35" s="7" t="s">
        <v>43</v>
      </c>
      <c r="K35" s="7" t="s">
        <v>51</v>
      </c>
      <c r="L35" s="96" t="s">
        <v>45</v>
      </c>
      <c r="M35" s="96" t="s">
        <v>147</v>
      </c>
      <c r="N35" s="96" t="s">
        <v>148</v>
      </c>
      <c r="O35" s="96" t="s">
        <v>149</v>
      </c>
      <c r="P35" s="96" t="s">
        <v>150</v>
      </c>
      <c r="Q35" s="96" t="s">
        <v>151</v>
      </c>
      <c r="R35" s="96" t="s">
        <v>152</v>
      </c>
      <c r="S35" s="96" t="s">
        <v>153</v>
      </c>
      <c r="T35" s="96" t="s">
        <v>154</v>
      </c>
      <c r="U35" s="96" t="s">
        <v>155</v>
      </c>
    </row>
    <row r="36" spans="2:21" s="8" customFormat="1" ht="27.75" customHeight="1">
      <c r="B36" s="9"/>
      <c r="C36" s="10"/>
      <c r="D36" s="10" t="s">
        <v>52</v>
      </c>
      <c r="E36" s="10"/>
      <c r="F36" s="10"/>
      <c r="G36" s="10"/>
      <c r="H36" s="10"/>
      <c r="I36" s="11"/>
      <c r="J36" s="12" t="s">
        <v>41</v>
      </c>
      <c r="K36" s="12" t="s">
        <v>42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2:21" ht="15.75" customHeight="1">
      <c r="B37" s="126" t="s">
        <v>80</v>
      </c>
      <c r="C37" s="127"/>
      <c r="D37" s="127"/>
      <c r="E37" s="127"/>
      <c r="F37" s="127"/>
      <c r="G37" s="24"/>
      <c r="H37" s="24"/>
      <c r="I37" s="39"/>
      <c r="J37" s="57">
        <f>J38+J39</f>
        <v>17439</v>
      </c>
      <c r="K37" s="57">
        <f>K38+K39</f>
        <v>16121</v>
      </c>
      <c r="L37" s="57">
        <f aca="true" t="shared" si="6" ref="L37:U37">L38+L39</f>
        <v>15686</v>
      </c>
      <c r="M37" s="57">
        <f t="shared" si="6"/>
        <v>14935</v>
      </c>
      <c r="N37" s="57">
        <f t="shared" si="6"/>
        <v>13973</v>
      </c>
      <c r="O37" s="57">
        <f t="shared" si="6"/>
        <v>12961</v>
      </c>
      <c r="P37" s="57">
        <f t="shared" si="6"/>
        <v>11898</v>
      </c>
      <c r="Q37" s="57">
        <f t="shared" si="6"/>
        <v>11020</v>
      </c>
      <c r="R37" s="57">
        <f t="shared" si="6"/>
        <v>11499</v>
      </c>
      <c r="S37" s="57">
        <f t="shared" si="6"/>
        <v>12222</v>
      </c>
      <c r="T37" s="57">
        <f t="shared" si="6"/>
        <v>11941</v>
      </c>
      <c r="U37" s="57">
        <f t="shared" si="6"/>
        <v>12140</v>
      </c>
    </row>
    <row r="38" spans="2:21" ht="15.75" customHeight="1">
      <c r="B38" s="45"/>
      <c r="C38" s="46"/>
      <c r="D38" s="47"/>
      <c r="E38" s="125" t="s">
        <v>81</v>
      </c>
      <c r="F38" s="107"/>
      <c r="G38" s="107"/>
      <c r="H38" s="107"/>
      <c r="I38" s="123"/>
      <c r="J38" s="57">
        <v>5837</v>
      </c>
      <c r="K38" s="57">
        <v>5623</v>
      </c>
      <c r="L38" s="57">
        <v>6325</v>
      </c>
      <c r="M38" s="57">
        <v>6350</v>
      </c>
      <c r="N38" s="57">
        <v>6375</v>
      </c>
      <c r="O38" s="57">
        <v>6400</v>
      </c>
      <c r="P38" s="57">
        <v>6425</v>
      </c>
      <c r="Q38" s="57">
        <v>6450</v>
      </c>
      <c r="R38" s="57">
        <v>6475</v>
      </c>
      <c r="S38" s="57">
        <v>6500</v>
      </c>
      <c r="T38" s="57">
        <v>6525</v>
      </c>
      <c r="U38" s="57">
        <v>6550</v>
      </c>
    </row>
    <row r="39" spans="2:21" ht="15.75" customHeight="1">
      <c r="B39" s="48"/>
      <c r="C39" s="49"/>
      <c r="D39" s="42"/>
      <c r="E39" s="125" t="s">
        <v>82</v>
      </c>
      <c r="F39" s="107"/>
      <c r="G39" s="107"/>
      <c r="H39" s="107"/>
      <c r="I39" s="123"/>
      <c r="J39" s="57">
        <v>11602</v>
      </c>
      <c r="K39" s="57">
        <v>10498</v>
      </c>
      <c r="L39" s="55">
        <v>9361</v>
      </c>
      <c r="M39" s="55">
        <v>8585</v>
      </c>
      <c r="N39" s="55">
        <v>7598</v>
      </c>
      <c r="O39" s="55">
        <v>6561</v>
      </c>
      <c r="P39" s="55">
        <v>5473</v>
      </c>
      <c r="Q39" s="55">
        <v>4570</v>
      </c>
      <c r="R39" s="55">
        <v>5024</v>
      </c>
      <c r="S39" s="55">
        <v>5722</v>
      </c>
      <c r="T39" s="55">
        <v>5416</v>
      </c>
      <c r="U39" s="55">
        <v>5590</v>
      </c>
    </row>
    <row r="40" spans="2:21" ht="15.75" customHeight="1">
      <c r="B40" s="126" t="s">
        <v>83</v>
      </c>
      <c r="C40" s="127"/>
      <c r="D40" s="127"/>
      <c r="E40" s="127"/>
      <c r="F40" s="127"/>
      <c r="G40" s="24"/>
      <c r="H40" s="24"/>
      <c r="I40" s="39"/>
      <c r="J40" s="57">
        <f>J41+J42</f>
        <v>80645</v>
      </c>
      <c r="K40" s="57">
        <f aca="true" t="shared" si="7" ref="K40:U40">K41+K42</f>
        <v>29888</v>
      </c>
      <c r="L40" s="57">
        <f t="shared" si="7"/>
        <v>31035</v>
      </c>
      <c r="M40" s="57">
        <f t="shared" si="7"/>
        <v>32227</v>
      </c>
      <c r="N40" s="57">
        <f t="shared" si="7"/>
        <v>33465</v>
      </c>
      <c r="O40" s="57">
        <f t="shared" si="7"/>
        <v>34753</v>
      </c>
      <c r="P40" s="57">
        <f t="shared" si="7"/>
        <v>36090</v>
      </c>
      <c r="Q40" s="57">
        <f t="shared" si="7"/>
        <v>34151</v>
      </c>
      <c r="R40" s="57">
        <f t="shared" si="7"/>
        <v>29907</v>
      </c>
      <c r="S40" s="57">
        <f t="shared" si="7"/>
        <v>22706</v>
      </c>
      <c r="T40" s="57">
        <f t="shared" si="7"/>
        <v>5498</v>
      </c>
      <c r="U40" s="57">
        <f t="shared" si="7"/>
        <v>6457</v>
      </c>
    </row>
    <row r="41" spans="2:21" ht="15.75" customHeight="1">
      <c r="B41" s="45"/>
      <c r="C41" s="46"/>
      <c r="D41" s="47"/>
      <c r="E41" s="125" t="s">
        <v>81</v>
      </c>
      <c r="F41" s="107"/>
      <c r="G41" s="107"/>
      <c r="H41" s="107"/>
      <c r="I41" s="123"/>
      <c r="J41" s="57">
        <v>985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2:21" ht="15.75" customHeight="1">
      <c r="B42" s="48"/>
      <c r="C42" s="49"/>
      <c r="D42" s="42"/>
      <c r="E42" s="125" t="s">
        <v>82</v>
      </c>
      <c r="F42" s="107"/>
      <c r="G42" s="107"/>
      <c r="H42" s="107"/>
      <c r="I42" s="123"/>
      <c r="J42" s="1">
        <v>79660</v>
      </c>
      <c r="K42" s="57">
        <v>29888</v>
      </c>
      <c r="L42" s="55">
        <v>31035</v>
      </c>
      <c r="M42" s="55">
        <v>32227</v>
      </c>
      <c r="N42" s="55">
        <v>33465</v>
      </c>
      <c r="O42" s="55">
        <v>34753</v>
      </c>
      <c r="P42" s="55">
        <v>36090</v>
      </c>
      <c r="Q42" s="55">
        <v>34151</v>
      </c>
      <c r="R42" s="55">
        <v>29907</v>
      </c>
      <c r="S42" s="55">
        <v>22706</v>
      </c>
      <c r="T42" s="55">
        <v>5498</v>
      </c>
      <c r="U42" s="55">
        <v>6457</v>
      </c>
    </row>
    <row r="43" spans="2:21" ht="15.75" customHeight="1">
      <c r="B43" s="124" t="s">
        <v>129</v>
      </c>
      <c r="C43" s="107"/>
      <c r="D43" s="107"/>
      <c r="E43" s="107"/>
      <c r="F43" s="107"/>
      <c r="G43" s="24"/>
      <c r="H43" s="24"/>
      <c r="I43" s="39"/>
      <c r="J43" s="57">
        <f>J37+J40</f>
        <v>98084</v>
      </c>
      <c r="K43" s="57">
        <f aca="true" t="shared" si="8" ref="K43:T43">K37+K40</f>
        <v>46009</v>
      </c>
      <c r="L43" s="57">
        <f t="shared" si="8"/>
        <v>46721</v>
      </c>
      <c r="M43" s="57">
        <f t="shared" si="8"/>
        <v>47162</v>
      </c>
      <c r="N43" s="57">
        <f t="shared" si="8"/>
        <v>47438</v>
      </c>
      <c r="O43" s="57">
        <f t="shared" si="8"/>
        <v>47714</v>
      </c>
      <c r="P43" s="57">
        <f t="shared" si="8"/>
        <v>47988</v>
      </c>
      <c r="Q43" s="57">
        <f t="shared" si="8"/>
        <v>45171</v>
      </c>
      <c r="R43" s="57">
        <f t="shared" si="8"/>
        <v>41406</v>
      </c>
      <c r="S43" s="57">
        <f t="shared" si="8"/>
        <v>34928</v>
      </c>
      <c r="T43" s="57">
        <f t="shared" si="8"/>
        <v>17439</v>
      </c>
      <c r="U43" s="57">
        <f>U37+U40</f>
        <v>18597</v>
      </c>
    </row>
  </sheetData>
  <sheetProtection/>
  <mergeCells count="62">
    <mergeCell ref="E18:I18"/>
    <mergeCell ref="E4:I4"/>
    <mergeCell ref="E6:I6"/>
    <mergeCell ref="E9:I9"/>
    <mergeCell ref="E10:I10"/>
    <mergeCell ref="E16:F16"/>
    <mergeCell ref="E7:I7"/>
    <mergeCell ref="E8:I8"/>
    <mergeCell ref="E17:I17"/>
    <mergeCell ref="E5:I5"/>
    <mergeCell ref="T2:T3"/>
    <mergeCell ref="Q2:Q3"/>
    <mergeCell ref="R2:R3"/>
    <mergeCell ref="S2:S3"/>
    <mergeCell ref="L2:L3"/>
    <mergeCell ref="M2:M3"/>
    <mergeCell ref="N2:N3"/>
    <mergeCell ref="O2:O3"/>
    <mergeCell ref="U2:U3"/>
    <mergeCell ref="D15:H15"/>
    <mergeCell ref="D29:H29"/>
    <mergeCell ref="D14:H14"/>
    <mergeCell ref="E11:I11"/>
    <mergeCell ref="E12:I12"/>
    <mergeCell ref="E13:I13"/>
    <mergeCell ref="E27:I27"/>
    <mergeCell ref="E28:I28"/>
    <mergeCell ref="P2:P3"/>
    <mergeCell ref="C4:C16"/>
    <mergeCell ref="C17:C23"/>
    <mergeCell ref="B25:C29"/>
    <mergeCell ref="B4:B23"/>
    <mergeCell ref="H30:I30"/>
    <mergeCell ref="E19:I19"/>
    <mergeCell ref="E26:I26"/>
    <mergeCell ref="B24:H24"/>
    <mergeCell ref="D23:H23"/>
    <mergeCell ref="B30:G30"/>
    <mergeCell ref="E38:I38"/>
    <mergeCell ref="E39:I39"/>
    <mergeCell ref="L35:L36"/>
    <mergeCell ref="M35:M36"/>
    <mergeCell ref="E41:I41"/>
    <mergeCell ref="N35:N36"/>
    <mergeCell ref="E20:I20"/>
    <mergeCell ref="E21:I21"/>
    <mergeCell ref="E22:I22"/>
    <mergeCell ref="B43:F43"/>
    <mergeCell ref="G16:H16"/>
    <mergeCell ref="B31:H31"/>
    <mergeCell ref="B32:H32"/>
    <mergeCell ref="E42:I42"/>
    <mergeCell ref="B37:F37"/>
    <mergeCell ref="B40:F40"/>
    <mergeCell ref="U35:U36"/>
    <mergeCell ref="P35:P36"/>
    <mergeCell ref="Q35:Q36"/>
    <mergeCell ref="R35:R36"/>
    <mergeCell ref="S35:S36"/>
    <mergeCell ref="E25:I25"/>
    <mergeCell ref="T35:T36"/>
    <mergeCell ref="O35:O36"/>
  </mergeCells>
  <printOptions/>
  <pageMargins left="0.5905511811023623" right="0.5511811023622047" top="0.984251968503937" bottom="0.3937007874015748" header="0.5118110236220472" footer="0.2755905511811024"/>
  <pageSetup fitToWidth="0" horizontalDpi="300" verticalDpi="300" orientation="landscape" paperSize="9" scale="74" r:id="rId2"/>
  <headerFooter alignWithMargins="0">
    <oddHeader>&amp;L&amp;12様式第2号(法適用企業・資本的収支）&amp;C&amp;14
&amp;20投資・財政計画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立花 涼</cp:lastModifiedBy>
  <cp:lastPrinted>2016-12-28T04:37:31Z</cp:lastPrinted>
  <dcterms:created xsi:type="dcterms:W3CDTF">2002-04-24T05:29:44Z</dcterms:created>
  <dcterms:modified xsi:type="dcterms:W3CDTF">2016-12-28T04:38:24Z</dcterms:modified>
  <cp:category/>
  <cp:version/>
  <cp:contentType/>
  <cp:contentStatus/>
</cp:coreProperties>
</file>